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425" windowHeight="10545" firstSheet="2" activeTab="2"/>
  </bookViews>
  <sheets>
    <sheet name="PA mộ" sheetId="1" state="hidden" r:id="rId1"/>
    <sheet name="PA tài sản" sheetId="2" state="hidden" r:id="rId2"/>
    <sheet name="Tổng" sheetId="3" r:id="rId3"/>
  </sheets>
  <definedNames>
    <definedName name="_xlnm.Print_Titles" localSheetId="2">'Tổng'!$5:$7</definedName>
  </definedNames>
  <calcPr fullCalcOnLoad="1"/>
</workbook>
</file>

<file path=xl/sharedStrings.xml><?xml version="1.0" encoding="utf-8"?>
<sst xmlns="http://schemas.openxmlformats.org/spreadsheetml/2006/main" count="206" uniqueCount="112">
  <si>
    <t>LUC</t>
  </si>
  <si>
    <t>Số thửa</t>
  </si>
  <si>
    <t>Ghi chú</t>
  </si>
  <si>
    <t>Loại đất</t>
  </si>
  <si>
    <t>Tờ BĐ</t>
  </si>
  <si>
    <t>Cả thửa</t>
  </si>
  <si>
    <t>Diện tích thửa đất (m2)</t>
  </si>
  <si>
    <t>Chủ sử dụng</t>
  </si>
  <si>
    <t>Tờ bản đồ</t>
  </si>
  <si>
    <t>Diện tích còn lại (m2)</t>
  </si>
  <si>
    <t>Thành tiền (đồng)</t>
  </si>
  <si>
    <t>A</t>
  </si>
  <si>
    <t>B</t>
  </si>
  <si>
    <t>C</t>
  </si>
  <si>
    <t>D</t>
  </si>
  <si>
    <t>E</t>
  </si>
  <si>
    <t>đồng</t>
  </si>
  <si>
    <t>DGT</t>
  </si>
  <si>
    <t>F</t>
  </si>
  <si>
    <t>ĐỂ THỰC HIỆN DỰ ÁN HẠ TẦNG KHU DÂN CƯ THÔN AN NINH, XÃ HOÀNG LƯƠNG, HUYỆN HIỆP HÒA</t>
  </si>
  <si>
    <t>UBND xã</t>
  </si>
  <si>
    <t>Nguyễn Xuân Tiến</t>
  </si>
  <si>
    <t>Lê Duy Hò</t>
  </si>
  <si>
    <t xml:space="preserve"> PHƯƠNG ÁN BỒI THƯỜNG, HỖ TRỢ DI CHUYỂN MỘ</t>
  </si>
  <si>
    <t xml:space="preserve">(Kèm theo Quyết định số:             /QĐ-UBND ngày         /         /2019 của ủy ban nhân dân huyện Hiệp Hòa) </t>
  </si>
  <si>
    <t>STT</t>
  </si>
  <si>
    <t>Tên công trình, tài sản</t>
  </si>
  <si>
    <t>Đơn vị tính</t>
  </si>
  <si>
    <t>Khối lượng (số lượng)</t>
  </si>
  <si>
    <t>Bồi thường công trình</t>
  </si>
  <si>
    <t>Bồi thường di chuyển mộ</t>
  </si>
  <si>
    <t xml:space="preserve"> Kinh phí bồi thường, hỗ trợ (đồng)</t>
  </si>
  <si>
    <t>Tổng kinh phí gia đình được nhận (đồng)</t>
  </si>
  <si>
    <t>Mức giá (đồng)</t>
  </si>
  <si>
    <t xml:space="preserve">Chi phí đào, bốc, di chuyển </t>
  </si>
  <si>
    <t>Chi phí bố trí đất</t>
  </si>
  <si>
    <t>Hỗ trợ di chuyển</t>
  </si>
  <si>
    <t>3=1x2</t>
  </si>
  <si>
    <t>5=1*4</t>
  </si>
  <si>
    <t>7=1*6</t>
  </si>
  <si>
    <t>9=1*8</t>
  </si>
  <si>
    <t>11=1*10</t>
  </si>
  <si>
    <t>12=3+5+7+9+11</t>
  </si>
  <si>
    <t>mộ</t>
  </si>
  <si>
    <t>Tổng kinh phí bồi thường, hỗ trợ GPMB</t>
  </si>
  <si>
    <t xml:space="preserve">Bao gồm: </t>
  </si>
  <si>
    <t>Chi phí đào bốc, di chuyển</t>
  </si>
  <si>
    <t>Chi phí bố trí đất</t>
  </si>
  <si>
    <t>Hỗ trợ di chuyển</t>
  </si>
  <si>
    <t>Kinh phí GPMB 2%</t>
  </si>
  <si>
    <t>Nguyễn Xuân Tiên</t>
  </si>
  <si>
    <t>01 ngôi mộ xây gạch, đã cải táng, hình chữ nhật gạch 220, ốp gạch men sứ gach màu đen; dài 2,0 m; rộng 1,3m; cao 1,2m; sâu 1,2m; DTCĐ: 2,0*1,3= 2,6m2; số viên gạch: (2,0+1,3)*2*0,22*(1,2+1,2)*550 = 1916 viên</t>
  </si>
  <si>
    <t>Bồi thường, hỗ trợ khác để di chuyển mộ</t>
  </si>
  <si>
    <t>Bồi thường các khoản chi phí hợp lý khác</t>
  </si>
  <si>
    <t>Tổng</t>
  </si>
  <si>
    <t>Bồi thường chi phí hợp lý khác</t>
  </si>
  <si>
    <t>(Bằng chữ: Mười ba triệu bảy trăm bảy mươi nghìn)</t>
  </si>
  <si>
    <t>Tên hộ gia đình</t>
  </si>
  <si>
    <t>Thửa đất số</t>
  </si>
  <si>
    <t>Loại 
đất</t>
  </si>
  <si>
    <t>Tổng diện tích thửa đất (m2)</t>
  </si>
  <si>
    <t>Diện tích thu hồi (m2)</t>
  </si>
  <si>
    <t>Năm xây dựng công trình</t>
  </si>
  <si>
    <t>Bồi thường, hỗ trợ
hoa màu, cây cối, công trình trên đất</t>
  </si>
  <si>
    <t>Hạng mục</t>
  </si>
  <si>
    <t>Đơn giá
(đồng/m2)</t>
  </si>
  <si>
    <t>Tiền BTHT công trình
(đồng)</t>
  </si>
  <si>
    <t>Tiền BTHT cây cối
(đồng)</t>
  </si>
  <si>
    <t>Thành tiền
(đồng)</t>
  </si>
  <si>
    <t>8=6-7</t>
  </si>
  <si>
    <t>13=10*11</t>
  </si>
  <si>
    <t>14=12+13</t>
  </si>
  <si>
    <t>Tổng kinh phí bồi thường hỗ trợ GPMB:</t>
  </si>
  <si>
    <t>Bồi thường hỗ trợ, công trình trên đất:</t>
  </si>
  <si>
    <t>Kinh phí GPMB:</t>
  </si>
  <si>
    <t>Số lượng (cây/m2)</t>
  </si>
  <si>
    <t>Tường rào xây gạch cay bê tông (gạch papanh) dày 100mm</t>
  </si>
  <si>
    <t>Bằng chữ: Hai mươi tư triệu ba trăm tám mươi tư nghìn một trăm hai muơi đồng</t>
  </si>
  <si>
    <t>12=10*11</t>
  </si>
  <si>
    <t>PHƯƠNG ÁN BỒI THƯỜNG, HỖ TRỢ DO THỰC HIỆN DỰ ÁN XÂY DỰNG  KHU DÂN CƯ THÔN AN NINH, XÃ HOÀNG LƯƠNG, HUYỆN HIỆP HÒA</t>
  </si>
  <si>
    <t>Địa điểm : Xã Hoàng Lương, huyện Hiệp Hoà, tỉnh Bắc Giang</t>
  </si>
  <si>
    <t>Cây Đu đủ cao trên 1,3m</t>
  </si>
  <si>
    <t>Láng vữa xi măng thành bờ ruông dày:2-3cm (vận dụng hạng mục tương đương là sân bê tông gạch vỡ láng vữa xi măng từ 2-3cm)</t>
  </si>
  <si>
    <t>Bồi thường cây cối:</t>
  </si>
  <si>
    <t>Nguyễn Đăng Cường</t>
  </si>
  <si>
    <t>Tên dự án</t>
  </si>
  <si>
    <t xml:space="preserve">Quyết định thu hồi đất </t>
  </si>
  <si>
    <t>Số</t>
  </si>
  <si>
    <t>Ngày, tháng, năm</t>
  </si>
  <si>
    <t>Hiện trạng đất</t>
  </si>
  <si>
    <t>Diện tích thu hồi thực hiện dự án (m2)</t>
  </si>
  <si>
    <t>DTthu hồi ngoài dự án giao UBND xã quản lý (m2)</t>
  </si>
  <si>
    <t>Địa điểm khu đất</t>
  </si>
  <si>
    <t>Tình hình cho thuê đất, quản lý</t>
  </si>
  <si>
    <t>BIỂU 4: DANH SÁCH TỔNG HỢP DIỆN TÍCH ĐẤT THU HỒI NGOÀI RANH GIỚI THỰC HIỆN CÁC DỰ ÁN TRÊN ĐỊA BÀN HUYỆN HIỆP HÒA</t>
  </si>
  <si>
    <t>Thôn Nga Trại</t>
  </si>
  <si>
    <t>Khu dân cư Nội Con</t>
  </si>
  <si>
    <t>Trích đo</t>
  </si>
  <si>
    <t>Cải tạo, nâng cấp đường nối ĐT 295 với đường trục xã Mai Đình qua khu làng nghề Mai Hương, huyện Hiệp Hòa (đợt 1)</t>
  </si>
  <si>
    <t>ONT</t>
  </si>
  <si>
    <t>CLN</t>
  </si>
  <si>
    <t>Xây dựng đường nối ĐT 295 với đê Sông Cầu, xã Mai Đình, huyện Hiệp Hòa (đoạn qua xã Hương Lâm)</t>
  </si>
  <si>
    <t>BHK</t>
  </si>
  <si>
    <t xml:space="preserve"> </t>
  </si>
  <si>
    <t>Tổng 57 thửa</t>
  </si>
  <si>
    <t>(Kèm theo Báo cáo số             /BC-UBND  ngày             tháng    6    năm   2024   của  UBND xã)</t>
  </si>
  <si>
    <t>Hương Lâm; ngày 17 tháng 6 năm 2024</t>
  </si>
  <si>
    <t>Người lập biểu</t>
  </si>
  <si>
    <t>KT. CHỦ TỊCH</t>
  </si>
  <si>
    <t>PHÓ CHỦ TỊCH</t>
  </si>
  <si>
    <t>Nguyễn Văn Yên</t>
  </si>
  <si>
    <t>Nguyễn Xuân Phương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</si>
</sst>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_(* #,##0.0_);_(* \(#,##0.0\);_(* &quot;-&quot;??_);_(@_)"/>
    <numFmt numFmtId="184" formatCode="_(* #,##0_);_(* \(#,##0\);_(* &quot;-&quot;??_);_(@_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.000000\ _₫_-;\-* #,##0.000000\ _₫_-;_-* &quot;-&quot;??\ _₫_-;_-@_-"/>
    <numFmt numFmtId="189" formatCode="_-* #,##0\ _₫_-;\-* #,##0\ _₫_-;_-* &quot;-&quot;??\ _₫_-;_-@_-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_ * #,##0_ ;_ * \-#,##0_ ;_ * &quot;-&quot;_ ;_ @_ "/>
    <numFmt numFmtId="196" formatCode="[$-409]dddd\,\ mmmm\ dd\,\ yyyy"/>
    <numFmt numFmtId="197" formatCode="[$-409]h:mm:ss\ AM/PM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_(* #,##0.000000000000_);_(* \(#,##0.000000000000\);_(* &quot;-&quot;??_);_(@_)"/>
    <numFmt numFmtId="207" formatCode="_(* #,##0.0000000000000_);_(* \(#,##0.000000000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0_);_(* \(#,##0.00\);_(* &quot;-&quot;?_);_(@_)"/>
  </numFmts>
  <fonts count="7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name val=".VnArial Narrow"/>
      <family val="2"/>
    </font>
    <font>
      <sz val="12"/>
      <name val=".VnArial Narrow"/>
      <family val="2"/>
    </font>
    <font>
      <i/>
      <sz val="10"/>
      <name val="Times New Roman"/>
      <family val="1"/>
    </font>
    <font>
      <sz val="9"/>
      <name val=".VnArial Narrow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1"/>
      <name val=".VnTime"/>
      <family val="2"/>
    </font>
    <font>
      <sz val="11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0" borderId="0" xfId="59" applyNumberFormat="1" applyFont="1" applyBorder="1" applyAlignment="1">
      <alignment horizontal="center" vertical="center"/>
      <protection/>
    </xf>
    <xf numFmtId="1" fontId="3" fillId="0" borderId="0" xfId="59" applyNumberFormat="1" applyFont="1" applyBorder="1" applyAlignment="1">
      <alignment vertical="center"/>
      <protection/>
    </xf>
    <xf numFmtId="1" fontId="3" fillId="0" borderId="0" xfId="59" applyNumberFormat="1" applyFont="1" applyAlignment="1">
      <alignment horizontal="center" vertical="center"/>
      <protection/>
    </xf>
    <xf numFmtId="1" fontId="3" fillId="0" borderId="0" xfId="59" applyNumberFormat="1" applyFont="1" applyBorder="1" applyAlignment="1">
      <alignment horizontal="center" vertical="center"/>
      <protection/>
    </xf>
    <xf numFmtId="1" fontId="4" fillId="0" borderId="0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9" fontId="14" fillId="0" borderId="0" xfId="41" applyNumberFormat="1" applyFont="1" applyBorder="1" applyAlignment="1">
      <alignment/>
    </xf>
    <xf numFmtId="0" fontId="15" fillId="0" borderId="0" xfId="0" applyFont="1" applyBorder="1" applyAlignment="1">
      <alignment/>
    </xf>
    <xf numFmtId="189" fontId="15" fillId="0" borderId="0" xfId="41" applyNumberFormat="1" applyFont="1" applyBorder="1" applyAlignment="1">
      <alignment/>
    </xf>
    <xf numFmtId="189" fontId="16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89" fontId="17" fillId="0" borderId="0" xfId="41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189" fontId="1" fillId="0" borderId="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0" fillId="0" borderId="0" xfId="41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4" fontId="8" fillId="0" borderId="0" xfId="41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83" fontId="11" fillId="0" borderId="0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84" fontId="4" fillId="0" borderId="0" xfId="41" applyNumberFormat="1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183" fontId="4" fillId="0" borderId="0" xfId="41" applyNumberFormat="1" applyFont="1" applyFill="1" applyBorder="1" applyAlignment="1">
      <alignment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80" fontId="9" fillId="0" borderId="0" xfId="0" applyNumberFormat="1" applyFont="1" applyBorder="1" applyAlignment="1">
      <alignment horizontal="center"/>
    </xf>
    <xf numFmtId="183" fontId="10" fillId="0" borderId="0" xfId="41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9" fontId="14" fillId="0" borderId="10" xfId="41" applyNumberFormat="1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12" fontId="70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186" fontId="70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186" fontId="70" fillId="0" borderId="0" xfId="0" applyNumberFormat="1" applyFont="1" applyBorder="1" applyAlignment="1">
      <alignment/>
    </xf>
    <xf numFmtId="186" fontId="71" fillId="0" borderId="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 wrapText="1"/>
    </xf>
    <xf numFmtId="212" fontId="70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186" fontId="70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horizontal="center" vertical="center" wrapText="1"/>
    </xf>
    <xf numFmtId="186" fontId="13" fillId="33" borderId="14" xfId="0" applyNumberFormat="1" applyFont="1" applyFill="1" applyBorder="1" applyAlignment="1">
      <alignment horizontal="center" vertical="center" wrapText="1"/>
    </xf>
    <xf numFmtId="186" fontId="71" fillId="0" borderId="15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vertical="center" wrapText="1"/>
    </xf>
    <xf numFmtId="184" fontId="20" fillId="0" borderId="10" xfId="41" applyNumberFormat="1" applyFont="1" applyFill="1" applyBorder="1" applyAlignment="1">
      <alignment horizontal="center" vertical="center"/>
    </xf>
    <xf numFmtId="184" fontId="20" fillId="0" borderId="10" xfId="41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70" fillId="0" borderId="0" xfId="0" applyNumberFormat="1" applyFont="1" applyBorder="1" applyAlignment="1">
      <alignment/>
    </xf>
    <xf numFmtId="186" fontId="70" fillId="0" borderId="0" xfId="0" applyNumberFormat="1" applyFont="1" applyBorder="1" applyAlignment="1">
      <alignment/>
    </xf>
    <xf numFmtId="184" fontId="13" fillId="0" borderId="10" xfId="0" applyNumberFormat="1" applyFont="1" applyBorder="1" applyAlignment="1">
      <alignment/>
    </xf>
    <xf numFmtId="1" fontId="20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" fontId="3" fillId="0" borderId="0" xfId="59" applyNumberFormat="1" applyFont="1" applyAlignment="1">
      <alignment vertical="center"/>
      <protection/>
    </xf>
    <xf numFmtId="0" fontId="4" fillId="0" borderId="0" xfId="0" applyFont="1" applyAlignment="1">
      <alignment/>
    </xf>
    <xf numFmtId="1" fontId="12" fillId="0" borderId="13" xfId="59" applyNumberFormat="1" applyFont="1" applyBorder="1" applyAlignment="1">
      <alignment horizontal="center" vertical="center" wrapText="1"/>
      <protection/>
    </xf>
    <xf numFmtId="1" fontId="12" fillId="0" borderId="0" xfId="59" applyNumberFormat="1" applyFont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83" fontId="8" fillId="0" borderId="10" xfId="41" applyNumberFormat="1" applyFont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81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81" fontId="14" fillId="33" borderId="10" xfId="0" applyNumberFormat="1" applyFont="1" applyFill="1" applyBorder="1" applyAlignment="1">
      <alignment horizontal="right" vertical="center"/>
    </xf>
    <xf numFmtId="181" fontId="8" fillId="33" borderId="10" xfId="0" applyNumberFormat="1" applyFont="1" applyFill="1" applyBorder="1" applyAlignment="1">
      <alignment horizontal="right" vertical="center"/>
    </xf>
    <xf numFmtId="181" fontId="14" fillId="33" borderId="10" xfId="0" applyNumberFormat="1" applyFont="1" applyFill="1" applyBorder="1" applyAlignment="1">
      <alignment vertical="center"/>
    </xf>
    <xf numFmtId="181" fontId="14" fillId="33" borderId="11" xfId="0" applyNumberFormat="1" applyFont="1" applyFill="1" applyBorder="1" applyAlignment="1">
      <alignment horizontal="right" vertical="center"/>
    </xf>
    <xf numFmtId="181" fontId="14" fillId="33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73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 vertical="center"/>
    </xf>
    <xf numFmtId="183" fontId="8" fillId="0" borderId="10" xfId="41" applyNumberFormat="1" applyFont="1" applyBorder="1" applyAlignment="1">
      <alignment horizontal="center" vertical="center"/>
    </xf>
    <xf numFmtId="181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4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83" fontId="20" fillId="0" borderId="11" xfId="41" applyNumberFormat="1" applyFont="1" applyFill="1" applyBorder="1" applyAlignment="1">
      <alignment horizontal="center" vertical="center"/>
    </xf>
    <xf numFmtId="183" fontId="20" fillId="0" borderId="15" xfId="4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89" fontId="16" fillId="0" borderId="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183" fontId="13" fillId="0" borderId="10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4" fontId="13" fillId="0" borderId="10" xfId="41" applyNumberFormat="1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84" fontId="20" fillId="0" borderId="11" xfId="41" applyNumberFormat="1" applyFont="1" applyFill="1" applyBorder="1" applyAlignment="1">
      <alignment horizontal="center" vertical="center"/>
    </xf>
    <xf numFmtId="184" fontId="20" fillId="0" borderId="15" xfId="4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0" xfId="41" applyNumberFormat="1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186" fontId="71" fillId="0" borderId="0" xfId="0" applyNumberFormat="1" applyFont="1" applyFill="1" applyBorder="1" applyAlignment="1">
      <alignment horizontal="left" vertical="center" wrapText="1"/>
    </xf>
    <xf numFmtId="186" fontId="75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/>
    </xf>
    <xf numFmtId="181" fontId="8" fillId="33" borderId="1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83" fontId="8" fillId="0" borderId="11" xfId="41" applyNumberFormat="1" applyFont="1" applyBorder="1" applyAlignment="1">
      <alignment horizontal="center" vertical="center"/>
    </xf>
    <xf numFmtId="183" fontId="8" fillId="0" borderId="15" xfId="41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1" xfId="59" applyNumberFormat="1" applyFont="1" applyBorder="1" applyAlignment="1">
      <alignment horizontal="center" vertical="center" wrapText="1"/>
      <protection/>
    </xf>
    <xf numFmtId="1" fontId="2" fillId="0" borderId="19" xfId="59" applyNumberFormat="1" applyFont="1" applyBorder="1" applyAlignment="1">
      <alignment horizontal="center" vertical="center" wrapText="1"/>
      <protection/>
    </xf>
    <xf numFmtId="1" fontId="2" fillId="0" borderId="15" xfId="59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" fontId="2" fillId="0" borderId="11" xfId="59" applyNumberFormat="1" applyFont="1" applyFill="1" applyBorder="1" applyAlignment="1">
      <alignment horizontal="center" vertical="center" wrapText="1"/>
      <protection/>
    </xf>
    <xf numFmtId="1" fontId="2" fillId="0" borderId="19" xfId="59" applyNumberFormat="1" applyFont="1" applyFill="1" applyBorder="1" applyAlignment="1">
      <alignment horizontal="center" vertical="center" wrapText="1"/>
      <protection/>
    </xf>
    <xf numFmtId="1" fontId="2" fillId="0" borderId="15" xfId="59" applyNumberFormat="1" applyFont="1" applyFill="1" applyBorder="1" applyAlignment="1">
      <alignment horizontal="center" vertical="center" wrapText="1"/>
      <protection/>
    </xf>
    <xf numFmtId="1" fontId="12" fillId="0" borderId="0" xfId="59" applyNumberFormat="1" applyFont="1" applyBorder="1" applyAlignment="1">
      <alignment horizontal="center" vertical="center" wrapText="1"/>
      <protection/>
    </xf>
    <xf numFmtId="1" fontId="2" fillId="0" borderId="11" xfId="59" applyNumberFormat="1" applyFont="1" applyBorder="1" applyAlignment="1">
      <alignment horizontal="center" vertical="center"/>
      <protection/>
    </xf>
    <xf numFmtId="1" fontId="2" fillId="0" borderId="19" xfId="59" applyNumberFormat="1" applyFont="1" applyBorder="1" applyAlignment="1">
      <alignment horizontal="center" vertical="center"/>
      <protection/>
    </xf>
    <xf numFmtId="1" fontId="2" fillId="0" borderId="15" xfId="59" applyNumberFormat="1" applyFont="1" applyBorder="1" applyAlignment="1">
      <alignment horizontal="center" vertical="center"/>
      <protection/>
    </xf>
    <xf numFmtId="180" fontId="2" fillId="0" borderId="11" xfId="59" applyNumberFormat="1" applyFont="1" applyBorder="1" applyAlignment="1">
      <alignment horizontal="center" vertical="center"/>
      <protection/>
    </xf>
    <xf numFmtId="180" fontId="2" fillId="0" borderId="15" xfId="59" applyNumberFormat="1" applyFont="1" applyBorder="1" applyAlignment="1">
      <alignment horizontal="center" vertical="center"/>
      <protection/>
    </xf>
    <xf numFmtId="180" fontId="2" fillId="0" borderId="11" xfId="59" applyNumberFormat="1" applyFont="1" applyBorder="1" applyAlignment="1">
      <alignment horizontal="center" vertical="center" wrapText="1"/>
      <protection/>
    </xf>
    <xf numFmtId="180" fontId="2" fillId="0" borderId="15" xfId="59" applyNumberFormat="1" applyFont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/>
    </xf>
    <xf numFmtId="1" fontId="3" fillId="0" borderId="0" xfId="59" applyNumberFormat="1" applyFont="1" applyAlignment="1">
      <alignment horizontal="center" vertical="center"/>
      <protection/>
    </xf>
    <xf numFmtId="1" fontId="3" fillId="0" borderId="0" xfId="59" applyNumberFormat="1" applyFont="1" applyBorder="1" applyAlignment="1">
      <alignment horizontal="center" vertical="center" wrapText="1"/>
      <protection/>
    </xf>
    <xf numFmtId="1" fontId="2" fillId="0" borderId="17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/>
      <protection/>
    </xf>
    <xf numFmtId="0" fontId="0" fillId="0" borderId="0" xfId="58" applyFont="1" applyFill="1">
      <alignment/>
      <protection/>
    </xf>
    <xf numFmtId="184" fontId="0" fillId="0" borderId="0" xfId="58" applyNumberFormat="1" applyFont="1" applyFill="1" applyAlignment="1">
      <alignment horizontal="center"/>
      <protection/>
    </xf>
    <xf numFmtId="0" fontId="52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51" fillId="0" borderId="0" xfId="58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ểu 09 tình hình quản lý đất công ích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57421875" style="43" customWidth="1"/>
    <col min="2" max="2" width="8.421875" style="61" customWidth="1"/>
    <col min="3" max="3" width="4.57421875" style="62" customWidth="1"/>
    <col min="4" max="4" width="4.00390625" style="62" customWidth="1"/>
    <col min="5" max="5" width="24.421875" style="33" customWidth="1"/>
    <col min="6" max="6" width="4.8515625" style="33" customWidth="1"/>
    <col min="7" max="7" width="6.140625" style="63" customWidth="1"/>
    <col min="8" max="8" width="8.7109375" style="33" customWidth="1"/>
    <col min="9" max="9" width="9.421875" style="33" customWidth="1"/>
    <col min="10" max="10" width="8.7109375" style="33" customWidth="1"/>
    <col min="11" max="11" width="8.8515625" style="33" customWidth="1"/>
    <col min="12" max="12" width="9.00390625" style="33" customWidth="1"/>
    <col min="13" max="13" width="9.140625" style="33" customWidth="1"/>
    <col min="14" max="14" width="9.28125" style="33" customWidth="1"/>
    <col min="15" max="15" width="9.00390625" style="33" customWidth="1"/>
    <col min="16" max="16" width="8.7109375" style="33" customWidth="1"/>
    <col min="17" max="17" width="11.140625" style="33" customWidth="1"/>
    <col min="18" max="18" width="10.28125" style="33" customWidth="1"/>
    <col min="19" max="19" width="13.57421875" style="52" customWidth="1"/>
    <col min="20" max="16384" width="9.140625" style="33" customWidth="1"/>
  </cols>
  <sheetData>
    <row r="1" spans="1:19" s="5" customFormat="1" ht="19.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5" customFormat="1" ht="19.5" customHeight="1">
      <c r="A2" s="165" t="s">
        <v>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s="5" customFormat="1" ht="27.75" customHeight="1">
      <c r="A3" s="166"/>
      <c r="B3" s="166"/>
      <c r="C3" s="167" t="s">
        <v>24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7" customFormat="1" ht="32.25" customHeight="1">
      <c r="A4" s="168" t="s">
        <v>25</v>
      </c>
      <c r="B4" s="169" t="s">
        <v>7</v>
      </c>
      <c r="C4" s="169" t="s">
        <v>1</v>
      </c>
      <c r="D4" s="170" t="s">
        <v>4</v>
      </c>
      <c r="E4" s="169" t="s">
        <v>26</v>
      </c>
      <c r="F4" s="155" t="s">
        <v>27</v>
      </c>
      <c r="G4" s="156" t="s">
        <v>28</v>
      </c>
      <c r="H4" s="150" t="s">
        <v>29</v>
      </c>
      <c r="I4" s="150"/>
      <c r="J4" s="150" t="s">
        <v>30</v>
      </c>
      <c r="K4" s="150"/>
      <c r="L4" s="150"/>
      <c r="M4" s="150"/>
      <c r="N4" s="155" t="s">
        <v>52</v>
      </c>
      <c r="O4" s="155"/>
      <c r="P4" s="155"/>
      <c r="Q4" s="155"/>
      <c r="R4" s="155" t="s">
        <v>31</v>
      </c>
      <c r="S4" s="158" t="s">
        <v>32</v>
      </c>
    </row>
    <row r="5" spans="1:19" s="7" customFormat="1" ht="31.5" customHeight="1">
      <c r="A5" s="168"/>
      <c r="B5" s="169"/>
      <c r="C5" s="169"/>
      <c r="D5" s="170"/>
      <c r="E5" s="169"/>
      <c r="F5" s="155"/>
      <c r="G5" s="156"/>
      <c r="H5" s="155" t="s">
        <v>33</v>
      </c>
      <c r="I5" s="155" t="s">
        <v>10</v>
      </c>
      <c r="J5" s="150" t="s">
        <v>34</v>
      </c>
      <c r="K5" s="150"/>
      <c r="L5" s="155" t="s">
        <v>35</v>
      </c>
      <c r="M5" s="155"/>
      <c r="N5" s="155" t="s">
        <v>53</v>
      </c>
      <c r="O5" s="155"/>
      <c r="P5" s="155" t="s">
        <v>36</v>
      </c>
      <c r="Q5" s="155"/>
      <c r="R5" s="155"/>
      <c r="S5" s="158"/>
    </row>
    <row r="6" spans="1:19" s="7" customFormat="1" ht="63.75" customHeight="1">
      <c r="A6" s="168"/>
      <c r="B6" s="169"/>
      <c r="C6" s="169"/>
      <c r="D6" s="170"/>
      <c r="E6" s="169"/>
      <c r="F6" s="155"/>
      <c r="G6" s="156"/>
      <c r="H6" s="155"/>
      <c r="I6" s="155"/>
      <c r="J6" s="8" t="s">
        <v>33</v>
      </c>
      <c r="K6" s="8" t="s">
        <v>10</v>
      </c>
      <c r="L6" s="8" t="s">
        <v>33</v>
      </c>
      <c r="M6" s="8" t="s">
        <v>10</v>
      </c>
      <c r="N6" s="8" t="s">
        <v>33</v>
      </c>
      <c r="O6" s="8" t="s">
        <v>10</v>
      </c>
      <c r="P6" s="8" t="s">
        <v>33</v>
      </c>
      <c r="Q6" s="8" t="s">
        <v>10</v>
      </c>
      <c r="R6" s="155"/>
      <c r="S6" s="158"/>
    </row>
    <row r="7" spans="1:19" s="11" customFormat="1" ht="26.25" customHeight="1">
      <c r="A7" s="6" t="s">
        <v>11</v>
      </c>
      <c r="B7" s="6" t="s">
        <v>12</v>
      </c>
      <c r="C7" s="9" t="s">
        <v>13</v>
      </c>
      <c r="D7" s="9" t="s">
        <v>14</v>
      </c>
      <c r="E7" s="10" t="s">
        <v>15</v>
      </c>
      <c r="F7" s="6" t="s">
        <v>18</v>
      </c>
      <c r="G7" s="6">
        <v>1</v>
      </c>
      <c r="H7" s="6">
        <v>2</v>
      </c>
      <c r="I7" s="6" t="s">
        <v>37</v>
      </c>
      <c r="J7" s="6">
        <v>4</v>
      </c>
      <c r="K7" s="6" t="s">
        <v>38</v>
      </c>
      <c r="L7" s="6">
        <v>6</v>
      </c>
      <c r="M7" s="6" t="s">
        <v>39</v>
      </c>
      <c r="N7" s="6">
        <v>8</v>
      </c>
      <c r="O7" s="6" t="s">
        <v>40</v>
      </c>
      <c r="P7" s="6">
        <v>10</v>
      </c>
      <c r="Q7" s="6" t="s">
        <v>41</v>
      </c>
      <c r="R7" s="8" t="s">
        <v>42</v>
      </c>
      <c r="S7" s="8">
        <v>13</v>
      </c>
    </row>
    <row r="8" spans="1:19" s="102" customFormat="1" ht="106.5" customHeight="1">
      <c r="A8" s="159">
        <v>1</v>
      </c>
      <c r="B8" s="107" t="s">
        <v>84</v>
      </c>
      <c r="C8" s="161">
        <v>448</v>
      </c>
      <c r="D8" s="161">
        <v>19</v>
      </c>
      <c r="E8" s="107" t="s">
        <v>51</v>
      </c>
      <c r="F8" s="163" t="s">
        <v>43</v>
      </c>
      <c r="G8" s="151">
        <v>1</v>
      </c>
      <c r="H8" s="100">
        <v>6000000</v>
      </c>
      <c r="I8" s="100">
        <f>G8*H8</f>
        <v>6000000</v>
      </c>
      <c r="J8" s="100">
        <v>2000000</v>
      </c>
      <c r="K8" s="100">
        <f>J8*G8</f>
        <v>2000000</v>
      </c>
      <c r="L8" s="100">
        <v>0</v>
      </c>
      <c r="M8" s="100">
        <f>L8*G8</f>
        <v>0</v>
      </c>
      <c r="N8" s="101">
        <v>1500000</v>
      </c>
      <c r="O8" s="100">
        <f>N8*G8</f>
        <v>1500000</v>
      </c>
      <c r="P8" s="100">
        <v>2000000</v>
      </c>
      <c r="Q8" s="100">
        <f>P8*G8</f>
        <v>2000000</v>
      </c>
      <c r="R8" s="100">
        <f>I8+K8+M8+O8+Q8</f>
        <v>11500000</v>
      </c>
      <c r="S8" s="101">
        <f>R8</f>
        <v>11500000</v>
      </c>
    </row>
    <row r="9" spans="1:19" s="102" customFormat="1" ht="24.75" customHeight="1">
      <c r="A9" s="160"/>
      <c r="B9" s="99" t="s">
        <v>20</v>
      </c>
      <c r="C9" s="162"/>
      <c r="D9" s="162"/>
      <c r="E9" s="99"/>
      <c r="F9" s="164"/>
      <c r="G9" s="152"/>
      <c r="H9" s="100"/>
      <c r="I9" s="100"/>
      <c r="J9" s="100"/>
      <c r="K9" s="100"/>
      <c r="L9" s="100">
        <v>2000000</v>
      </c>
      <c r="M9" s="100">
        <f>L9*G8</f>
        <v>2000000</v>
      </c>
      <c r="N9" s="101"/>
      <c r="O9" s="100"/>
      <c r="P9" s="100"/>
      <c r="Q9" s="100"/>
      <c r="R9" s="100"/>
      <c r="S9" s="101">
        <v>2000000</v>
      </c>
    </row>
    <row r="10" spans="1:19" s="12" customFormat="1" ht="15.75">
      <c r="A10" s="157" t="s">
        <v>54</v>
      </c>
      <c r="B10" s="157"/>
      <c r="C10" s="157"/>
      <c r="D10" s="157"/>
      <c r="E10" s="64"/>
      <c r="F10" s="65"/>
      <c r="G10" s="65"/>
      <c r="H10" s="66"/>
      <c r="I10" s="65"/>
      <c r="J10" s="67"/>
      <c r="K10" s="67"/>
      <c r="L10" s="65"/>
      <c r="M10" s="65"/>
      <c r="N10" s="65"/>
      <c r="O10" s="65"/>
      <c r="P10" s="65"/>
      <c r="Q10" s="65"/>
      <c r="R10" s="65"/>
      <c r="S10" s="106">
        <f>SUM(S8:S9)</f>
        <v>13500000</v>
      </c>
    </row>
    <row r="11" spans="3:19" s="16" customFormat="1" ht="20.25" customHeight="1">
      <c r="C11" s="153"/>
      <c r="D11" s="153"/>
      <c r="E11" s="153"/>
      <c r="F11" s="153"/>
      <c r="G11" s="153"/>
      <c r="H11" s="153"/>
      <c r="J11" s="17"/>
      <c r="K11" s="17" t="s">
        <v>44</v>
      </c>
      <c r="P11" s="154">
        <f>Q14+Q15+Q16+Q17+Q18+Q19</f>
        <v>13770000</v>
      </c>
      <c r="Q11" s="154"/>
      <c r="R11" s="18" t="s">
        <v>16</v>
      </c>
      <c r="S11" s="19"/>
    </row>
    <row r="12" spans="4:19" s="20" customFormat="1" ht="15">
      <c r="D12" s="21"/>
      <c r="E12" s="21"/>
      <c r="H12" s="22"/>
      <c r="J12" s="23"/>
      <c r="K12" s="23" t="s">
        <v>56</v>
      </c>
      <c r="Q12" s="24"/>
      <c r="S12" s="19"/>
    </row>
    <row r="13" spans="4:19" s="12" customFormat="1" ht="15.75">
      <c r="D13" s="13"/>
      <c r="E13" s="13"/>
      <c r="H13" s="14"/>
      <c r="J13" s="15"/>
      <c r="K13" s="15" t="s">
        <v>45</v>
      </c>
      <c r="Q13" s="25"/>
      <c r="S13" s="19"/>
    </row>
    <row r="14" spans="4:18" s="12" customFormat="1" ht="15.75">
      <c r="D14" s="13"/>
      <c r="E14" s="13"/>
      <c r="H14" s="14"/>
      <c r="J14" s="15"/>
      <c r="K14" s="15" t="s">
        <v>29</v>
      </c>
      <c r="Q14" s="26">
        <f>I8</f>
        <v>6000000</v>
      </c>
      <c r="R14" s="12" t="s">
        <v>16</v>
      </c>
    </row>
    <row r="15" spans="4:18" s="12" customFormat="1" ht="15.75">
      <c r="D15" s="13"/>
      <c r="E15" s="13"/>
      <c r="H15" s="14"/>
      <c r="J15" s="15"/>
      <c r="K15" s="15" t="s">
        <v>46</v>
      </c>
      <c r="Q15" s="26">
        <f>K8</f>
        <v>2000000</v>
      </c>
      <c r="R15" s="12" t="s">
        <v>16</v>
      </c>
    </row>
    <row r="16" spans="4:18" s="12" customFormat="1" ht="15.75">
      <c r="D16" s="13"/>
      <c r="E16" s="13"/>
      <c r="H16" s="14"/>
      <c r="J16" s="15"/>
      <c r="K16" s="15" t="s">
        <v>47</v>
      </c>
      <c r="Q16" s="26">
        <f>M9</f>
        <v>2000000</v>
      </c>
      <c r="R16" s="12" t="s">
        <v>16</v>
      </c>
    </row>
    <row r="17" spans="4:18" s="12" customFormat="1" ht="15.75">
      <c r="D17" s="13"/>
      <c r="E17" s="13"/>
      <c r="H17" s="14"/>
      <c r="J17" s="15"/>
      <c r="K17" s="15" t="s">
        <v>55</v>
      </c>
      <c r="Q17" s="27">
        <f>O8</f>
        <v>1500000</v>
      </c>
      <c r="R17" s="12" t="s">
        <v>16</v>
      </c>
    </row>
    <row r="18" spans="4:18" s="12" customFormat="1" ht="15.75">
      <c r="D18" s="13"/>
      <c r="E18" s="13"/>
      <c r="H18" s="14"/>
      <c r="J18" s="15"/>
      <c r="K18" s="15" t="s">
        <v>48</v>
      </c>
      <c r="Q18" s="26">
        <f>Q8</f>
        <v>2000000</v>
      </c>
      <c r="R18" s="12" t="s">
        <v>16</v>
      </c>
    </row>
    <row r="19" spans="4:18" s="12" customFormat="1" ht="15.75">
      <c r="D19" s="13"/>
      <c r="E19" s="13"/>
      <c r="H19" s="14"/>
      <c r="J19" s="15"/>
      <c r="K19" s="15" t="s">
        <v>49</v>
      </c>
      <c r="Q19" s="27">
        <v>270000</v>
      </c>
      <c r="R19" s="12" t="s">
        <v>16</v>
      </c>
    </row>
    <row r="20" spans="1:19" ht="50.25" customHeight="1">
      <c r="A20" s="28"/>
      <c r="B20" s="29"/>
      <c r="C20" s="28"/>
      <c r="D20" s="28"/>
      <c r="E20" s="30"/>
      <c r="F20" s="31"/>
      <c r="G20" s="32"/>
      <c r="H20" s="31"/>
      <c r="S20" s="34"/>
    </row>
    <row r="21" spans="1:19" ht="50.25" customHeight="1">
      <c r="A21" s="28"/>
      <c r="B21" s="29"/>
      <c r="C21" s="28"/>
      <c r="D21" s="28"/>
      <c r="E21" s="30"/>
      <c r="F21" s="31"/>
      <c r="G21" s="32"/>
      <c r="H21" s="31"/>
      <c r="S21" s="34"/>
    </row>
    <row r="22" spans="1:19" ht="50.25" customHeight="1">
      <c r="A22" s="28"/>
      <c r="B22" s="29"/>
      <c r="C22" s="28"/>
      <c r="D22" s="28"/>
      <c r="E22" s="30"/>
      <c r="F22" s="31"/>
      <c r="G22" s="32"/>
      <c r="H22" s="31"/>
      <c r="S22" s="34"/>
    </row>
    <row r="23" spans="1:19" ht="50.25" customHeight="1">
      <c r="A23" s="28"/>
      <c r="B23" s="29"/>
      <c r="C23" s="28"/>
      <c r="D23" s="28"/>
      <c r="E23" s="30"/>
      <c r="F23" s="31"/>
      <c r="G23" s="32"/>
      <c r="H23" s="31"/>
      <c r="S23" s="34"/>
    </row>
    <row r="24" spans="1:19" ht="50.25" customHeight="1">
      <c r="A24" s="28"/>
      <c r="B24" s="29"/>
      <c r="C24" s="28"/>
      <c r="D24" s="28"/>
      <c r="E24" s="30"/>
      <c r="F24" s="31"/>
      <c r="G24" s="32"/>
      <c r="H24" s="31"/>
      <c r="S24" s="34"/>
    </row>
    <row r="25" spans="1:19" ht="50.25" customHeight="1">
      <c r="A25" s="28"/>
      <c r="B25" s="29"/>
      <c r="C25" s="28"/>
      <c r="D25" s="28"/>
      <c r="E25" s="30"/>
      <c r="F25" s="31"/>
      <c r="G25" s="32"/>
      <c r="H25" s="31"/>
      <c r="S25" s="34"/>
    </row>
    <row r="26" spans="1:19" ht="50.25" customHeight="1">
      <c r="A26" s="28"/>
      <c r="B26" s="29"/>
      <c r="C26" s="28"/>
      <c r="D26" s="28"/>
      <c r="E26" s="30"/>
      <c r="F26" s="31"/>
      <c r="G26" s="32"/>
      <c r="H26" s="31"/>
      <c r="S26" s="34"/>
    </row>
    <row r="27" spans="1:19" ht="50.25" customHeight="1">
      <c r="A27" s="28"/>
      <c r="B27" s="29"/>
      <c r="C27" s="28"/>
      <c r="D27" s="28"/>
      <c r="E27" s="30"/>
      <c r="F27" s="31"/>
      <c r="G27" s="32"/>
      <c r="H27" s="31"/>
      <c r="S27" s="34"/>
    </row>
    <row r="28" spans="1:19" ht="50.25" customHeight="1">
      <c r="A28" s="28"/>
      <c r="B28" s="29"/>
      <c r="C28" s="28"/>
      <c r="D28" s="28"/>
      <c r="E28" s="30"/>
      <c r="F28" s="31"/>
      <c r="G28" s="32"/>
      <c r="H28" s="31"/>
      <c r="S28" s="34"/>
    </row>
    <row r="29" spans="1:19" ht="50.25" customHeight="1">
      <c r="A29" s="28"/>
      <c r="B29" s="29"/>
      <c r="C29" s="28"/>
      <c r="D29" s="28"/>
      <c r="E29" s="30"/>
      <c r="F29" s="31"/>
      <c r="G29" s="32"/>
      <c r="H29" s="31"/>
      <c r="S29" s="34"/>
    </row>
    <row r="30" spans="1:19" ht="50.25" customHeight="1">
      <c r="A30" s="28"/>
      <c r="B30" s="29"/>
      <c r="C30" s="28"/>
      <c r="D30" s="28"/>
      <c r="E30" s="30"/>
      <c r="F30" s="31"/>
      <c r="G30" s="32"/>
      <c r="H30" s="31"/>
      <c r="S30" s="34"/>
    </row>
    <row r="31" spans="1:19" ht="50.25" customHeight="1">
      <c r="A31" s="28"/>
      <c r="B31" s="29"/>
      <c r="C31" s="28"/>
      <c r="D31" s="28"/>
      <c r="E31" s="35"/>
      <c r="F31" s="31"/>
      <c r="G31" s="32"/>
      <c r="H31" s="31"/>
      <c r="S31" s="34"/>
    </row>
    <row r="32" spans="1:19" ht="15">
      <c r="A32" s="36"/>
      <c r="B32" s="37"/>
      <c r="C32" s="36"/>
      <c r="D32" s="36"/>
      <c r="E32" s="38"/>
      <c r="F32" s="31"/>
      <c r="G32" s="32"/>
      <c r="H32" s="31"/>
      <c r="S32" s="34"/>
    </row>
    <row r="33" spans="1:19" ht="15">
      <c r="A33" s="39"/>
      <c r="B33" s="39"/>
      <c r="C33" s="39"/>
      <c r="D33" s="39"/>
      <c r="E33" s="40"/>
      <c r="F33" s="31"/>
      <c r="G33" s="32"/>
      <c r="H33" s="31"/>
      <c r="S33" s="34"/>
    </row>
    <row r="34" spans="1:19" ht="15">
      <c r="A34" s="41"/>
      <c r="B34" s="42"/>
      <c r="C34" s="43"/>
      <c r="D34" s="43"/>
      <c r="E34" s="31"/>
      <c r="F34" s="31"/>
      <c r="G34" s="32"/>
      <c r="H34" s="31"/>
      <c r="I34" s="44"/>
      <c r="J34" s="44"/>
      <c r="K34" s="44"/>
      <c r="L34" s="44"/>
      <c r="M34" s="44"/>
      <c r="N34" s="44"/>
      <c r="S34" s="34"/>
    </row>
    <row r="35" spans="1:19" ht="15">
      <c r="A35" s="28"/>
      <c r="B35" s="42"/>
      <c r="C35" s="43"/>
      <c r="D35" s="43"/>
      <c r="E35" s="31"/>
      <c r="F35" s="31"/>
      <c r="G35" s="32"/>
      <c r="H35" s="31"/>
      <c r="I35" s="44"/>
      <c r="J35" s="44"/>
      <c r="K35" s="44"/>
      <c r="L35" s="44"/>
      <c r="M35" s="44"/>
      <c r="N35" s="44"/>
      <c r="S35" s="34"/>
    </row>
    <row r="36" spans="1:19" ht="15">
      <c r="A36" s="28"/>
      <c r="B36" s="42"/>
      <c r="C36" s="43"/>
      <c r="D36" s="43"/>
      <c r="E36" s="31"/>
      <c r="F36" s="31"/>
      <c r="G36" s="32"/>
      <c r="H36" s="31"/>
      <c r="I36" s="44"/>
      <c r="J36" s="44"/>
      <c r="K36" s="44"/>
      <c r="L36" s="44"/>
      <c r="M36" s="44"/>
      <c r="N36" s="44"/>
      <c r="S36" s="34"/>
    </row>
    <row r="37" spans="1:19" ht="15">
      <c r="A37" s="28"/>
      <c r="B37" s="42"/>
      <c r="C37" s="43"/>
      <c r="D37" s="43"/>
      <c r="E37" s="31"/>
      <c r="F37" s="31"/>
      <c r="G37" s="32"/>
      <c r="H37" s="31"/>
      <c r="I37" s="44"/>
      <c r="J37" s="44"/>
      <c r="K37" s="44"/>
      <c r="L37" s="44"/>
      <c r="M37" s="44"/>
      <c r="N37" s="44"/>
      <c r="S37" s="34"/>
    </row>
    <row r="38" spans="1:19" ht="15">
      <c r="A38" s="28"/>
      <c r="B38" s="42"/>
      <c r="C38" s="43"/>
      <c r="D38" s="43"/>
      <c r="E38" s="31"/>
      <c r="F38" s="31"/>
      <c r="G38" s="32"/>
      <c r="H38" s="31"/>
      <c r="I38" s="44"/>
      <c r="J38" s="44"/>
      <c r="K38" s="44"/>
      <c r="L38" s="44"/>
      <c r="M38" s="44"/>
      <c r="N38" s="44"/>
      <c r="S38" s="34"/>
    </row>
    <row r="39" spans="1:19" ht="15">
      <c r="A39" s="28"/>
      <c r="B39" s="42"/>
      <c r="C39" s="43"/>
      <c r="D39" s="43"/>
      <c r="E39" s="31"/>
      <c r="F39" s="31"/>
      <c r="G39" s="32"/>
      <c r="H39" s="31"/>
      <c r="I39" s="44"/>
      <c r="J39" s="44"/>
      <c r="K39" s="44"/>
      <c r="L39" s="44"/>
      <c r="M39" s="44"/>
      <c r="N39" s="44"/>
      <c r="S39" s="34"/>
    </row>
    <row r="40" spans="1:19" ht="15">
      <c r="A40" s="28"/>
      <c r="B40" s="42"/>
      <c r="C40" s="43"/>
      <c r="D40" s="43"/>
      <c r="E40" s="31"/>
      <c r="F40" s="31"/>
      <c r="G40" s="32"/>
      <c r="H40" s="31"/>
      <c r="I40" s="44"/>
      <c r="J40" s="44"/>
      <c r="K40" s="44"/>
      <c r="L40" s="44"/>
      <c r="M40" s="44"/>
      <c r="N40" s="44"/>
      <c r="S40" s="34"/>
    </row>
    <row r="41" spans="1:19" ht="15">
      <c r="A41" s="28"/>
      <c r="B41" s="42"/>
      <c r="C41" s="43"/>
      <c r="D41" s="43"/>
      <c r="E41" s="31"/>
      <c r="F41" s="31"/>
      <c r="G41" s="32"/>
      <c r="H41" s="31"/>
      <c r="I41" s="44"/>
      <c r="J41" s="44"/>
      <c r="K41" s="44"/>
      <c r="L41" s="44"/>
      <c r="M41" s="44"/>
      <c r="N41" s="44"/>
      <c r="S41" s="34"/>
    </row>
    <row r="42" spans="1:19" s="51" customFormat="1" ht="15.75">
      <c r="A42" s="45"/>
      <c r="B42" s="46"/>
      <c r="C42" s="47"/>
      <c r="D42" s="47"/>
      <c r="E42" s="48"/>
      <c r="F42" s="48"/>
      <c r="G42" s="49"/>
      <c r="H42" s="48"/>
      <c r="I42" s="50"/>
      <c r="J42" s="50"/>
      <c r="K42" s="50"/>
      <c r="L42" s="50"/>
      <c r="M42" s="50"/>
      <c r="N42" s="50"/>
      <c r="S42" s="52"/>
    </row>
    <row r="43" spans="1:19" s="51" customFormat="1" ht="15.75">
      <c r="A43" s="45"/>
      <c r="B43" s="53"/>
      <c r="C43" s="45"/>
      <c r="D43" s="45"/>
      <c r="E43" s="54"/>
      <c r="F43" s="54"/>
      <c r="G43" s="55"/>
      <c r="H43" s="54"/>
      <c r="I43" s="50"/>
      <c r="J43" s="50"/>
      <c r="K43" s="50"/>
      <c r="L43" s="50"/>
      <c r="M43" s="50"/>
      <c r="N43" s="50"/>
      <c r="S43" s="52"/>
    </row>
    <row r="44" spans="1:19" s="51" customFormat="1" ht="15.75">
      <c r="A44" s="45"/>
      <c r="B44" s="53"/>
      <c r="C44" s="45"/>
      <c r="D44" s="45"/>
      <c r="E44" s="54"/>
      <c r="F44" s="54"/>
      <c r="G44" s="55"/>
      <c r="H44" s="54"/>
      <c r="I44" s="50"/>
      <c r="J44" s="50"/>
      <c r="K44" s="50"/>
      <c r="L44" s="50"/>
      <c r="M44" s="50"/>
      <c r="N44" s="50"/>
      <c r="S44" s="52"/>
    </row>
    <row r="45" spans="1:19" s="51" customFormat="1" ht="15.75">
      <c r="A45" s="45"/>
      <c r="B45" s="56"/>
      <c r="C45" s="57"/>
      <c r="D45" s="57"/>
      <c r="E45" s="54"/>
      <c r="F45" s="54"/>
      <c r="G45" s="55"/>
      <c r="H45" s="54"/>
      <c r="I45" s="50"/>
      <c r="J45" s="50"/>
      <c r="K45" s="50"/>
      <c r="L45" s="50"/>
      <c r="M45" s="50"/>
      <c r="N45" s="50"/>
      <c r="S45" s="52"/>
    </row>
    <row r="46" spans="1:19" s="51" customFormat="1" ht="15.75">
      <c r="A46" s="45"/>
      <c r="B46" s="53"/>
      <c r="C46" s="45"/>
      <c r="D46" s="45"/>
      <c r="E46" s="54"/>
      <c r="F46" s="54"/>
      <c r="G46" s="55"/>
      <c r="H46" s="54"/>
      <c r="I46" s="50"/>
      <c r="J46" s="50"/>
      <c r="K46" s="50"/>
      <c r="L46" s="50"/>
      <c r="M46" s="50"/>
      <c r="N46" s="50"/>
      <c r="S46" s="52"/>
    </row>
    <row r="47" spans="1:19" s="51" customFormat="1" ht="15.75">
      <c r="A47" s="45"/>
      <c r="B47" s="53"/>
      <c r="C47" s="45"/>
      <c r="D47" s="45"/>
      <c r="E47" s="54"/>
      <c r="F47" s="54"/>
      <c r="G47" s="55"/>
      <c r="H47" s="54"/>
      <c r="I47" s="50"/>
      <c r="J47" s="50"/>
      <c r="K47" s="50"/>
      <c r="L47" s="50"/>
      <c r="M47" s="50"/>
      <c r="N47" s="50"/>
      <c r="S47" s="52"/>
    </row>
    <row r="48" spans="1:19" s="51" customFormat="1" ht="15.75">
      <c r="A48" s="45"/>
      <c r="B48" s="53"/>
      <c r="C48" s="45"/>
      <c r="D48" s="45"/>
      <c r="E48" s="54"/>
      <c r="F48" s="54"/>
      <c r="G48" s="55"/>
      <c r="H48" s="54"/>
      <c r="I48" s="50"/>
      <c r="J48" s="50"/>
      <c r="K48" s="50"/>
      <c r="L48" s="50"/>
      <c r="M48" s="50"/>
      <c r="N48" s="50"/>
      <c r="S48" s="52"/>
    </row>
    <row r="49" spans="1:19" s="51" customFormat="1" ht="15.75">
      <c r="A49" s="45"/>
      <c r="B49" s="53"/>
      <c r="C49" s="45"/>
      <c r="D49" s="45"/>
      <c r="E49" s="54"/>
      <c r="F49" s="54"/>
      <c r="G49" s="55"/>
      <c r="H49" s="54"/>
      <c r="S49" s="52"/>
    </row>
    <row r="50" spans="1:19" s="51" customFormat="1" ht="15.75">
      <c r="A50" s="45"/>
      <c r="B50" s="53"/>
      <c r="C50" s="45"/>
      <c r="D50" s="45"/>
      <c r="E50" s="54"/>
      <c r="F50" s="54"/>
      <c r="G50" s="55"/>
      <c r="H50" s="54"/>
      <c r="S50" s="52"/>
    </row>
    <row r="51" spans="1:19" s="51" customFormat="1" ht="15.75">
      <c r="A51" s="45"/>
      <c r="B51" s="53"/>
      <c r="C51" s="45"/>
      <c r="D51" s="45"/>
      <c r="E51" s="54"/>
      <c r="F51" s="54"/>
      <c r="G51" s="55"/>
      <c r="H51" s="54"/>
      <c r="S51" s="52"/>
    </row>
    <row r="52" spans="1:8" ht="15.75">
      <c r="A52" s="28"/>
      <c r="B52" s="53"/>
      <c r="C52" s="45"/>
      <c r="D52" s="45"/>
      <c r="E52" s="58"/>
      <c r="F52" s="58"/>
      <c r="G52" s="58"/>
      <c r="H52" s="58"/>
    </row>
    <row r="53" spans="1:8" ht="15.75">
      <c r="A53" s="28"/>
      <c r="B53" s="53"/>
      <c r="C53" s="45"/>
      <c r="D53" s="45"/>
      <c r="E53" s="54"/>
      <c r="F53" s="54"/>
      <c r="G53" s="55"/>
      <c r="H53" s="54"/>
    </row>
    <row r="54" spans="1:8" ht="16.5">
      <c r="A54" s="28"/>
      <c r="B54" s="59"/>
      <c r="C54" s="60"/>
      <c r="D54" s="60"/>
      <c r="E54" s="31"/>
      <c r="F54" s="31"/>
      <c r="G54" s="32"/>
      <c r="H54" s="31"/>
    </row>
    <row r="55" spans="1:8" ht="16.5">
      <c r="A55" s="28"/>
      <c r="B55" s="59"/>
      <c r="C55" s="60"/>
      <c r="D55" s="60"/>
      <c r="E55" s="31"/>
      <c r="F55" s="31"/>
      <c r="G55" s="32"/>
      <c r="H55" s="31"/>
    </row>
    <row r="56" spans="1:8" ht="16.5">
      <c r="A56" s="28"/>
      <c r="B56" s="59"/>
      <c r="C56" s="60"/>
      <c r="D56" s="60"/>
      <c r="E56" s="31"/>
      <c r="F56" s="31"/>
      <c r="G56" s="32"/>
      <c r="H56" s="31"/>
    </row>
    <row r="57" spans="1:8" ht="16.5">
      <c r="A57" s="28"/>
      <c r="B57" s="59"/>
      <c r="C57" s="60"/>
      <c r="D57" s="60"/>
      <c r="E57" s="31"/>
      <c r="F57" s="31"/>
      <c r="G57" s="32"/>
      <c r="H57" s="31"/>
    </row>
    <row r="58" spans="1:8" ht="16.5">
      <c r="A58" s="28"/>
      <c r="B58" s="59"/>
      <c r="C58" s="60"/>
      <c r="D58" s="60"/>
      <c r="E58" s="31"/>
      <c r="F58" s="31"/>
      <c r="G58" s="32"/>
      <c r="H58" s="31"/>
    </row>
    <row r="59" spans="1:8" ht="16.5">
      <c r="A59" s="28"/>
      <c r="B59" s="59"/>
      <c r="C59" s="60"/>
      <c r="D59" s="60"/>
      <c r="E59" s="31"/>
      <c r="F59" s="31"/>
      <c r="G59" s="32"/>
      <c r="H59" s="31"/>
    </row>
    <row r="60" spans="1:8" ht="16.5">
      <c r="A60" s="28"/>
      <c r="B60" s="59"/>
      <c r="C60" s="60"/>
      <c r="D60" s="60"/>
      <c r="E60" s="31"/>
      <c r="F60" s="31"/>
      <c r="G60" s="32"/>
      <c r="H60" s="31"/>
    </row>
    <row r="61" spans="1:8" ht="16.5">
      <c r="A61" s="28"/>
      <c r="B61" s="59"/>
      <c r="C61" s="60"/>
      <c r="D61" s="60"/>
      <c r="E61" s="31"/>
      <c r="F61" s="31"/>
      <c r="G61" s="32"/>
      <c r="H61" s="31"/>
    </row>
    <row r="62" spans="1:8" ht="16.5">
      <c r="A62" s="28"/>
      <c r="B62" s="59"/>
      <c r="C62" s="60"/>
      <c r="D62" s="60"/>
      <c r="E62" s="31"/>
      <c r="F62" s="31"/>
      <c r="G62" s="32"/>
      <c r="H62" s="31"/>
    </row>
    <row r="63" spans="1:8" ht="16.5">
      <c r="A63" s="28"/>
      <c r="B63" s="59"/>
      <c r="C63" s="60"/>
      <c r="D63" s="60"/>
      <c r="E63" s="31"/>
      <c r="F63" s="31"/>
      <c r="G63" s="32"/>
      <c r="H63" s="31"/>
    </row>
    <row r="64" spans="1:8" ht="16.5">
      <c r="A64" s="28"/>
      <c r="B64" s="59"/>
      <c r="C64" s="60"/>
      <c r="D64" s="60"/>
      <c r="E64" s="31"/>
      <c r="F64" s="31"/>
      <c r="G64" s="32"/>
      <c r="H64" s="31"/>
    </row>
    <row r="65" spans="1:8" ht="16.5">
      <c r="A65" s="28"/>
      <c r="B65" s="59"/>
      <c r="C65" s="60"/>
      <c r="D65" s="60"/>
      <c r="E65" s="31"/>
      <c r="F65" s="31"/>
      <c r="G65" s="32"/>
      <c r="H65" s="31"/>
    </row>
    <row r="66" spans="1:8" ht="16.5">
      <c r="A66" s="28"/>
      <c r="B66" s="59"/>
      <c r="C66" s="60"/>
      <c r="D66" s="60"/>
      <c r="E66" s="31"/>
      <c r="F66" s="31"/>
      <c r="G66" s="32"/>
      <c r="H66" s="31"/>
    </row>
    <row r="67" spans="1:8" ht="16.5">
      <c r="A67" s="28"/>
      <c r="B67" s="59"/>
      <c r="C67" s="60"/>
      <c r="D67" s="60"/>
      <c r="E67" s="31"/>
      <c r="F67" s="31"/>
      <c r="G67" s="32"/>
      <c r="H67" s="31"/>
    </row>
    <row r="68" spans="1:8" ht="16.5">
      <c r="A68" s="28"/>
      <c r="B68" s="59"/>
      <c r="C68" s="60"/>
      <c r="D68" s="60"/>
      <c r="E68" s="31"/>
      <c r="F68" s="31"/>
      <c r="G68" s="32"/>
      <c r="H68" s="31"/>
    </row>
    <row r="69" spans="1:8" ht="16.5">
      <c r="A69" s="28"/>
      <c r="B69" s="59"/>
      <c r="C69" s="60"/>
      <c r="D69" s="60"/>
      <c r="E69" s="31"/>
      <c r="F69" s="31"/>
      <c r="G69" s="32"/>
      <c r="H69" s="31"/>
    </row>
    <row r="70" spans="1:8" ht="16.5">
      <c r="A70" s="28"/>
      <c r="B70" s="59"/>
      <c r="C70" s="60"/>
      <c r="D70" s="60"/>
      <c r="E70" s="31"/>
      <c r="F70" s="31"/>
      <c r="G70" s="32"/>
      <c r="H70" s="31"/>
    </row>
    <row r="71" spans="1:8" ht="16.5">
      <c r="A71" s="28"/>
      <c r="B71" s="59"/>
      <c r="C71" s="60"/>
      <c r="D71" s="60"/>
      <c r="E71" s="31"/>
      <c r="F71" s="31"/>
      <c r="G71" s="32"/>
      <c r="H71" s="31"/>
    </row>
    <row r="72" spans="1:8" ht="16.5">
      <c r="A72" s="28"/>
      <c r="B72" s="59"/>
      <c r="C72" s="60"/>
      <c r="D72" s="60"/>
      <c r="E72" s="31"/>
      <c r="F72" s="31"/>
      <c r="G72" s="32"/>
      <c r="H72" s="31"/>
    </row>
    <row r="73" spans="1:8" ht="16.5">
      <c r="A73" s="28"/>
      <c r="B73" s="59"/>
      <c r="C73" s="60"/>
      <c r="D73" s="60"/>
      <c r="E73" s="31"/>
      <c r="F73" s="31"/>
      <c r="G73" s="32"/>
      <c r="H73" s="31"/>
    </row>
    <row r="74" spans="1:8" ht="16.5">
      <c r="A74" s="28"/>
      <c r="B74" s="59"/>
      <c r="C74" s="60"/>
      <c r="D74" s="60"/>
      <c r="E74" s="31"/>
      <c r="F74" s="31"/>
      <c r="G74" s="32"/>
      <c r="H74" s="31"/>
    </row>
    <row r="75" spans="1:8" ht="16.5">
      <c r="A75" s="28"/>
      <c r="B75" s="59"/>
      <c r="C75" s="60"/>
      <c r="D75" s="60"/>
      <c r="E75" s="31"/>
      <c r="F75" s="31"/>
      <c r="G75" s="32"/>
      <c r="H75" s="31"/>
    </row>
    <row r="76" spans="1:8" ht="16.5">
      <c r="A76" s="28"/>
      <c r="B76" s="59"/>
      <c r="C76" s="60"/>
      <c r="D76" s="60"/>
      <c r="E76" s="31"/>
      <c r="F76" s="31"/>
      <c r="G76" s="32"/>
      <c r="H76" s="31"/>
    </row>
    <row r="77" spans="1:8" ht="16.5">
      <c r="A77" s="28"/>
      <c r="B77" s="59"/>
      <c r="C77" s="60"/>
      <c r="D77" s="60"/>
      <c r="E77" s="31"/>
      <c r="F77" s="31"/>
      <c r="G77" s="32"/>
      <c r="H77" s="31"/>
    </row>
    <row r="78" spans="1:8" ht="16.5">
      <c r="A78" s="28"/>
      <c r="B78" s="59"/>
      <c r="C78" s="60"/>
      <c r="D78" s="60"/>
      <c r="E78" s="31"/>
      <c r="F78" s="31"/>
      <c r="G78" s="32"/>
      <c r="H78" s="31"/>
    </row>
    <row r="79" spans="1:8" ht="16.5">
      <c r="A79" s="28"/>
      <c r="B79" s="59"/>
      <c r="C79" s="60"/>
      <c r="D79" s="60"/>
      <c r="E79" s="31"/>
      <c r="F79" s="31"/>
      <c r="G79" s="32"/>
      <c r="H79" s="31"/>
    </row>
    <row r="80" spans="1:8" ht="16.5">
      <c r="A80" s="28"/>
      <c r="B80" s="59"/>
      <c r="C80" s="60"/>
      <c r="D80" s="60"/>
      <c r="E80" s="31"/>
      <c r="F80" s="31"/>
      <c r="G80" s="32"/>
      <c r="H80" s="31"/>
    </row>
    <row r="81" spans="1:8" ht="16.5">
      <c r="A81" s="28"/>
      <c r="B81" s="59"/>
      <c r="C81" s="60"/>
      <c r="D81" s="60"/>
      <c r="E81" s="31"/>
      <c r="F81" s="31"/>
      <c r="G81" s="32"/>
      <c r="H81" s="31"/>
    </row>
    <row r="82" spans="1:8" ht="16.5">
      <c r="A82" s="28"/>
      <c r="B82" s="59"/>
      <c r="C82" s="60"/>
      <c r="D82" s="60"/>
      <c r="E82" s="31"/>
      <c r="F82" s="31"/>
      <c r="G82" s="32"/>
      <c r="H82" s="31"/>
    </row>
    <row r="83" spans="1:8" ht="16.5">
      <c r="A83" s="28"/>
      <c r="B83" s="59"/>
      <c r="C83" s="60"/>
      <c r="D83" s="60"/>
      <c r="E83" s="31"/>
      <c r="F83" s="31"/>
      <c r="G83" s="32"/>
      <c r="H83" s="31"/>
    </row>
    <row r="84" spans="1:8" ht="16.5">
      <c r="A84" s="28"/>
      <c r="B84" s="59"/>
      <c r="C84" s="60"/>
      <c r="D84" s="60"/>
      <c r="E84" s="31"/>
      <c r="F84" s="31"/>
      <c r="G84" s="32"/>
      <c r="H84" s="31"/>
    </row>
    <row r="85" spans="1:8" ht="16.5">
      <c r="A85" s="28"/>
      <c r="B85" s="59"/>
      <c r="C85" s="60"/>
      <c r="D85" s="60"/>
      <c r="E85" s="31"/>
      <c r="F85" s="31"/>
      <c r="G85" s="32"/>
      <c r="H85" s="31"/>
    </row>
    <row r="86" spans="1:8" ht="16.5">
      <c r="A86" s="28"/>
      <c r="B86" s="59"/>
      <c r="C86" s="60"/>
      <c r="D86" s="60"/>
      <c r="E86" s="31"/>
      <c r="F86" s="31"/>
      <c r="G86" s="32"/>
      <c r="H86" s="31"/>
    </row>
    <row r="87" spans="1:8" ht="16.5">
      <c r="A87" s="28"/>
      <c r="B87" s="59"/>
      <c r="C87" s="60"/>
      <c r="D87" s="60"/>
      <c r="E87" s="31"/>
      <c r="F87" s="31"/>
      <c r="G87" s="32"/>
      <c r="H87" s="31"/>
    </row>
    <row r="88" spans="1:8" ht="16.5">
      <c r="A88" s="28"/>
      <c r="B88" s="59"/>
      <c r="C88" s="60"/>
      <c r="D88" s="60"/>
      <c r="E88" s="31"/>
      <c r="F88" s="31"/>
      <c r="G88" s="32"/>
      <c r="H88" s="31"/>
    </row>
    <row r="89" spans="1:8" ht="16.5">
      <c r="A89" s="28"/>
      <c r="B89" s="59"/>
      <c r="C89" s="60"/>
      <c r="D89" s="60"/>
      <c r="E89" s="31"/>
      <c r="F89" s="31"/>
      <c r="G89" s="32"/>
      <c r="H89" s="31"/>
    </row>
    <row r="90" spans="1:8" ht="16.5">
      <c r="A90" s="28"/>
      <c r="B90" s="59"/>
      <c r="C90" s="60"/>
      <c r="D90" s="60"/>
      <c r="E90" s="31"/>
      <c r="F90" s="31"/>
      <c r="G90" s="32"/>
      <c r="H90" s="31"/>
    </row>
    <row r="91" spans="1:8" ht="16.5">
      <c r="A91" s="28"/>
      <c r="B91" s="59"/>
      <c r="C91" s="60"/>
      <c r="D91" s="60"/>
      <c r="E91" s="31"/>
      <c r="F91" s="31"/>
      <c r="G91" s="32"/>
      <c r="H91" s="31"/>
    </row>
    <row r="92" spans="1:8" ht="16.5">
      <c r="A92" s="28"/>
      <c r="B92" s="59"/>
      <c r="C92" s="60"/>
      <c r="D92" s="60"/>
      <c r="E92" s="31"/>
      <c r="F92" s="31"/>
      <c r="G92" s="32"/>
      <c r="H92" s="31"/>
    </row>
    <row r="93" spans="1:8" ht="16.5">
      <c r="A93" s="28"/>
      <c r="B93" s="59"/>
      <c r="C93" s="60"/>
      <c r="D93" s="60"/>
      <c r="E93" s="31"/>
      <c r="F93" s="31"/>
      <c r="G93" s="32"/>
      <c r="H93" s="31"/>
    </row>
    <row r="94" spans="1:8" ht="16.5">
      <c r="A94" s="28"/>
      <c r="B94" s="59"/>
      <c r="C94" s="60"/>
      <c r="D94" s="60"/>
      <c r="E94" s="31"/>
      <c r="F94" s="31"/>
      <c r="G94" s="32"/>
      <c r="H94" s="31"/>
    </row>
    <row r="95" spans="1:8" ht="16.5">
      <c r="A95" s="28"/>
      <c r="B95" s="59"/>
      <c r="C95" s="60"/>
      <c r="D95" s="60"/>
      <c r="E95" s="31"/>
      <c r="F95" s="31"/>
      <c r="G95" s="32"/>
      <c r="H95" s="31"/>
    </row>
    <row r="96" spans="1:8" ht="16.5">
      <c r="A96" s="28"/>
      <c r="B96" s="59"/>
      <c r="C96" s="60"/>
      <c r="D96" s="60"/>
      <c r="E96" s="31"/>
      <c r="F96" s="31"/>
      <c r="G96" s="32"/>
      <c r="H96" s="31"/>
    </row>
    <row r="97" spans="1:8" ht="16.5">
      <c r="A97" s="28"/>
      <c r="B97" s="59"/>
      <c r="C97" s="60"/>
      <c r="D97" s="60"/>
      <c r="E97" s="31"/>
      <c r="F97" s="31"/>
      <c r="G97" s="32"/>
      <c r="H97" s="31"/>
    </row>
    <row r="98" spans="1:8" ht="16.5">
      <c r="A98" s="28"/>
      <c r="B98" s="59"/>
      <c r="C98" s="60"/>
      <c r="D98" s="60"/>
      <c r="E98" s="31"/>
      <c r="F98" s="31"/>
      <c r="G98" s="32"/>
      <c r="H98" s="31"/>
    </row>
    <row r="99" spans="1:8" ht="16.5">
      <c r="A99" s="28"/>
      <c r="B99" s="59"/>
      <c r="C99" s="60"/>
      <c r="D99" s="60"/>
      <c r="E99" s="31"/>
      <c r="F99" s="31"/>
      <c r="G99" s="32"/>
      <c r="H99" s="31"/>
    </row>
    <row r="100" spans="1:8" ht="16.5">
      <c r="A100" s="28"/>
      <c r="B100" s="59"/>
      <c r="C100" s="60"/>
      <c r="D100" s="60"/>
      <c r="E100" s="31"/>
      <c r="F100" s="31"/>
      <c r="G100" s="32"/>
      <c r="H100" s="31"/>
    </row>
    <row r="101" spans="1:8" ht="16.5">
      <c r="A101" s="28"/>
      <c r="B101" s="59"/>
      <c r="C101" s="60"/>
      <c r="D101" s="60"/>
      <c r="E101" s="31"/>
      <c r="F101" s="31"/>
      <c r="G101" s="32"/>
      <c r="H101" s="31"/>
    </row>
    <row r="102" spans="1:8" ht="16.5">
      <c r="A102" s="28"/>
      <c r="B102" s="59"/>
      <c r="C102" s="60"/>
      <c r="D102" s="60"/>
      <c r="E102" s="31"/>
      <c r="F102" s="31"/>
      <c r="G102" s="32"/>
      <c r="H102" s="31"/>
    </row>
    <row r="103" spans="1:8" ht="16.5">
      <c r="A103" s="28"/>
      <c r="B103" s="59"/>
      <c r="C103" s="60"/>
      <c r="D103" s="60"/>
      <c r="E103" s="31"/>
      <c r="F103" s="31"/>
      <c r="G103" s="32"/>
      <c r="H103" s="31"/>
    </row>
    <row r="104" spans="1:8" ht="16.5">
      <c r="A104" s="28"/>
      <c r="B104" s="59"/>
      <c r="C104" s="60"/>
      <c r="D104" s="60"/>
      <c r="E104" s="31"/>
      <c r="F104" s="31"/>
      <c r="G104" s="32"/>
      <c r="H104" s="31"/>
    </row>
    <row r="105" spans="1:8" ht="16.5">
      <c r="A105" s="28"/>
      <c r="B105" s="59"/>
      <c r="C105" s="60"/>
      <c r="D105" s="60"/>
      <c r="E105" s="31"/>
      <c r="F105" s="31"/>
      <c r="G105" s="32"/>
      <c r="H105" s="31"/>
    </row>
    <row r="106" spans="1:8" ht="16.5">
      <c r="A106" s="28"/>
      <c r="B106" s="59"/>
      <c r="C106" s="60"/>
      <c r="D106" s="60"/>
      <c r="E106" s="31"/>
      <c r="F106" s="31"/>
      <c r="G106" s="32"/>
      <c r="H106" s="31"/>
    </row>
    <row r="107" spans="1:8" ht="16.5">
      <c r="A107" s="28"/>
      <c r="B107" s="59"/>
      <c r="C107" s="60"/>
      <c r="D107" s="60"/>
      <c r="E107" s="31"/>
      <c r="F107" s="31"/>
      <c r="G107" s="32"/>
      <c r="H107" s="31"/>
    </row>
    <row r="108" spans="1:8" ht="16.5">
      <c r="A108" s="28"/>
      <c r="B108" s="59"/>
      <c r="C108" s="60"/>
      <c r="D108" s="60"/>
      <c r="E108" s="31"/>
      <c r="F108" s="31"/>
      <c r="G108" s="32"/>
      <c r="H108" s="31"/>
    </row>
    <row r="109" spans="1:8" ht="16.5">
      <c r="A109" s="28"/>
      <c r="B109" s="59"/>
      <c r="C109" s="60"/>
      <c r="D109" s="60"/>
      <c r="E109" s="31"/>
      <c r="F109" s="31"/>
      <c r="G109" s="32"/>
      <c r="H109" s="31"/>
    </row>
    <row r="110" spans="1:8" ht="16.5">
      <c r="A110" s="28"/>
      <c r="B110" s="59"/>
      <c r="C110" s="60"/>
      <c r="D110" s="60"/>
      <c r="E110" s="31"/>
      <c r="F110" s="31"/>
      <c r="G110" s="32"/>
      <c r="H110" s="31"/>
    </row>
    <row r="111" spans="1:8" ht="16.5">
      <c r="A111" s="28"/>
      <c r="B111" s="59"/>
      <c r="C111" s="60"/>
      <c r="D111" s="60"/>
      <c r="E111" s="31"/>
      <c r="F111" s="31"/>
      <c r="G111" s="32"/>
      <c r="H111" s="31"/>
    </row>
    <row r="112" spans="1:8" ht="16.5">
      <c r="A112" s="28"/>
      <c r="B112" s="59"/>
      <c r="C112" s="60"/>
      <c r="D112" s="60"/>
      <c r="E112" s="31"/>
      <c r="F112" s="31"/>
      <c r="G112" s="32"/>
      <c r="H112" s="31"/>
    </row>
    <row r="113" spans="1:8" ht="16.5">
      <c r="A113" s="28"/>
      <c r="B113" s="59"/>
      <c r="C113" s="60"/>
      <c r="D113" s="60"/>
      <c r="E113" s="31"/>
      <c r="F113" s="31"/>
      <c r="G113" s="32"/>
      <c r="H113" s="31"/>
    </row>
    <row r="114" spans="1:8" ht="16.5">
      <c r="A114" s="28"/>
      <c r="B114" s="59"/>
      <c r="C114" s="60"/>
      <c r="D114" s="60"/>
      <c r="E114" s="31"/>
      <c r="F114" s="31"/>
      <c r="G114" s="32"/>
      <c r="H114" s="31"/>
    </row>
    <row r="115" spans="1:8" ht="16.5">
      <c r="A115" s="28"/>
      <c r="B115" s="59"/>
      <c r="C115" s="60"/>
      <c r="D115" s="60"/>
      <c r="E115" s="31"/>
      <c r="F115" s="31"/>
      <c r="G115" s="32"/>
      <c r="H115" s="31"/>
    </row>
    <row r="116" spans="1:8" ht="16.5">
      <c r="A116" s="28"/>
      <c r="B116" s="59"/>
      <c r="C116" s="60"/>
      <c r="D116" s="60"/>
      <c r="E116" s="31"/>
      <c r="F116" s="31"/>
      <c r="G116" s="32"/>
      <c r="H116" s="31"/>
    </row>
    <row r="117" spans="1:8" ht="16.5">
      <c r="A117" s="28"/>
      <c r="B117" s="59"/>
      <c r="C117" s="60"/>
      <c r="D117" s="60"/>
      <c r="E117" s="31"/>
      <c r="F117" s="31"/>
      <c r="G117" s="32"/>
      <c r="H117" s="31"/>
    </row>
    <row r="118" spans="1:8" ht="16.5">
      <c r="A118" s="28"/>
      <c r="B118" s="59"/>
      <c r="C118" s="60"/>
      <c r="D118" s="60"/>
      <c r="E118" s="31"/>
      <c r="F118" s="31"/>
      <c r="G118" s="32"/>
      <c r="H118" s="31"/>
    </row>
    <row r="119" spans="1:8" ht="16.5">
      <c r="A119" s="28"/>
      <c r="B119" s="59"/>
      <c r="C119" s="60"/>
      <c r="D119" s="60"/>
      <c r="E119" s="31"/>
      <c r="F119" s="31"/>
      <c r="G119" s="32"/>
      <c r="H119" s="31"/>
    </row>
    <row r="120" spans="1:8" ht="16.5">
      <c r="A120" s="28"/>
      <c r="B120" s="59"/>
      <c r="C120" s="60"/>
      <c r="D120" s="60"/>
      <c r="E120" s="31"/>
      <c r="F120" s="31"/>
      <c r="G120" s="32"/>
      <c r="H120" s="31"/>
    </row>
    <row r="121" spans="1:8" ht="16.5">
      <c r="A121" s="28"/>
      <c r="B121" s="59"/>
      <c r="C121" s="60"/>
      <c r="D121" s="60"/>
      <c r="E121" s="31"/>
      <c r="F121" s="31"/>
      <c r="G121" s="32"/>
      <c r="H121" s="31"/>
    </row>
    <row r="122" spans="1:8" ht="16.5">
      <c r="A122" s="28"/>
      <c r="B122" s="59"/>
      <c r="C122" s="60"/>
      <c r="D122" s="60"/>
      <c r="E122" s="31"/>
      <c r="F122" s="31"/>
      <c r="G122" s="32"/>
      <c r="H122" s="31"/>
    </row>
    <row r="123" spans="1:8" ht="16.5">
      <c r="A123" s="28"/>
      <c r="B123" s="59"/>
      <c r="C123" s="60"/>
      <c r="D123" s="60"/>
      <c r="E123" s="31"/>
      <c r="F123" s="31"/>
      <c r="G123" s="32"/>
      <c r="H123" s="31"/>
    </row>
    <row r="124" spans="1:8" ht="16.5">
      <c r="A124" s="28"/>
      <c r="B124" s="59"/>
      <c r="C124" s="60"/>
      <c r="D124" s="60"/>
      <c r="E124" s="31"/>
      <c r="F124" s="31"/>
      <c r="G124" s="32"/>
      <c r="H124" s="31"/>
    </row>
    <row r="125" spans="1:8" ht="16.5">
      <c r="A125" s="28"/>
      <c r="B125" s="59"/>
      <c r="C125" s="60"/>
      <c r="D125" s="60"/>
      <c r="E125" s="31"/>
      <c r="F125" s="31"/>
      <c r="G125" s="32"/>
      <c r="H125" s="31"/>
    </row>
    <row r="126" spans="1:8" ht="16.5">
      <c r="A126" s="28"/>
      <c r="B126" s="59"/>
      <c r="C126" s="60"/>
      <c r="D126" s="60"/>
      <c r="E126" s="31"/>
      <c r="F126" s="31"/>
      <c r="G126" s="32"/>
      <c r="H126" s="31"/>
    </row>
    <row r="127" spans="1:8" ht="16.5">
      <c r="A127" s="28"/>
      <c r="B127" s="59"/>
      <c r="C127" s="60"/>
      <c r="D127" s="60"/>
      <c r="E127" s="31"/>
      <c r="F127" s="31"/>
      <c r="G127" s="32"/>
      <c r="H127" s="31"/>
    </row>
    <row r="128" spans="5:8" ht="16.5">
      <c r="E128" s="31"/>
      <c r="F128" s="31"/>
      <c r="G128" s="32"/>
      <c r="H128" s="31"/>
    </row>
    <row r="129" spans="5:8" ht="16.5">
      <c r="E129" s="31"/>
      <c r="F129" s="31"/>
      <c r="G129" s="32"/>
      <c r="H129" s="31"/>
    </row>
    <row r="130" spans="5:8" ht="16.5">
      <c r="E130" s="31"/>
      <c r="F130" s="31"/>
      <c r="G130" s="32"/>
      <c r="H130" s="31"/>
    </row>
    <row r="131" spans="5:8" ht="16.5">
      <c r="E131" s="31"/>
      <c r="F131" s="31"/>
      <c r="G131" s="32"/>
      <c r="H131" s="31"/>
    </row>
    <row r="132" spans="5:8" ht="16.5">
      <c r="E132" s="31"/>
      <c r="F132" s="31"/>
      <c r="G132" s="32"/>
      <c r="H132" s="31"/>
    </row>
    <row r="133" spans="5:8" ht="16.5">
      <c r="E133" s="31"/>
      <c r="F133" s="31"/>
      <c r="G133" s="32"/>
      <c r="H133" s="31"/>
    </row>
  </sheetData>
  <sheetProtection/>
  <mergeCells count="30">
    <mergeCell ref="A1:S1"/>
    <mergeCell ref="A2:S2"/>
    <mergeCell ref="A3:B3"/>
    <mergeCell ref="C3:S3"/>
    <mergeCell ref="A4:A6"/>
    <mergeCell ref="B4:B6"/>
    <mergeCell ref="C4:C6"/>
    <mergeCell ref="D4:D6"/>
    <mergeCell ref="E4:E6"/>
    <mergeCell ref="R4:R6"/>
    <mergeCell ref="S4:S6"/>
    <mergeCell ref="H5:H6"/>
    <mergeCell ref="I5:I6"/>
    <mergeCell ref="J5:K5"/>
    <mergeCell ref="L5:M5"/>
    <mergeCell ref="A8:A9"/>
    <mergeCell ref="C8:C9"/>
    <mergeCell ref="D8:D9"/>
    <mergeCell ref="F8:F9"/>
    <mergeCell ref="F4:F6"/>
    <mergeCell ref="H4:I4"/>
    <mergeCell ref="G8:G9"/>
    <mergeCell ref="C11:H11"/>
    <mergeCell ref="P11:Q11"/>
    <mergeCell ref="N5:O5"/>
    <mergeCell ref="P5:Q5"/>
    <mergeCell ref="G4:G6"/>
    <mergeCell ref="J4:M4"/>
    <mergeCell ref="N4:Q4"/>
    <mergeCell ref="A10:D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421875" style="0" customWidth="1"/>
    <col min="2" max="2" width="15.7109375" style="0" customWidth="1"/>
    <col min="3" max="3" width="5.421875" style="0" customWidth="1"/>
    <col min="4" max="4" width="5.140625" style="0" customWidth="1"/>
    <col min="5" max="5" width="5.28125" style="0" customWidth="1"/>
    <col min="6" max="6" width="5.8515625" style="0" customWidth="1"/>
    <col min="7" max="7" width="5.57421875" style="0" customWidth="1"/>
    <col min="8" max="8" width="5.140625" style="0" customWidth="1"/>
    <col min="9" max="9" width="7.57421875" style="0" customWidth="1"/>
    <col min="10" max="10" width="20.140625" style="0" customWidth="1"/>
    <col min="11" max="11" width="8.8515625" style="0" customWidth="1"/>
    <col min="12" max="12" width="8.57421875" style="0" customWidth="1"/>
    <col min="13" max="13" width="11.8515625" style="0" customWidth="1"/>
    <col min="14" max="14" width="10.57421875" style="0" customWidth="1"/>
    <col min="15" max="15" width="11.421875" style="0" customWidth="1"/>
  </cols>
  <sheetData>
    <row r="1" spans="1:15" ht="12.75">
      <c r="A1" s="171" t="s">
        <v>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2.75">
      <c r="A2" s="171" t="s">
        <v>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27.75" customHeight="1">
      <c r="A3" s="172" t="s">
        <v>25</v>
      </c>
      <c r="B3" s="172" t="s">
        <v>57</v>
      </c>
      <c r="C3" s="172" t="s">
        <v>58</v>
      </c>
      <c r="D3" s="172" t="s">
        <v>8</v>
      </c>
      <c r="E3" s="172" t="s">
        <v>59</v>
      </c>
      <c r="F3" s="172" t="s">
        <v>60</v>
      </c>
      <c r="G3" s="172" t="s">
        <v>61</v>
      </c>
      <c r="H3" s="172" t="s">
        <v>9</v>
      </c>
      <c r="I3" s="184" t="s">
        <v>62</v>
      </c>
      <c r="J3" s="181" t="s">
        <v>63</v>
      </c>
      <c r="K3" s="182"/>
      <c r="L3" s="182"/>
      <c r="M3" s="182"/>
      <c r="N3" s="182"/>
      <c r="O3" s="183"/>
    </row>
    <row r="4" spans="1:15" ht="48" customHeight="1">
      <c r="A4" s="172"/>
      <c r="B4" s="172"/>
      <c r="C4" s="172"/>
      <c r="D4" s="172"/>
      <c r="E4" s="172"/>
      <c r="F4" s="172"/>
      <c r="G4" s="172"/>
      <c r="H4" s="172"/>
      <c r="I4" s="185"/>
      <c r="J4" s="68" t="s">
        <v>64</v>
      </c>
      <c r="K4" s="68" t="s">
        <v>75</v>
      </c>
      <c r="L4" s="69" t="s">
        <v>65</v>
      </c>
      <c r="M4" s="69" t="s">
        <v>66</v>
      </c>
      <c r="N4" s="69" t="s">
        <v>67</v>
      </c>
      <c r="O4" s="69" t="s">
        <v>68</v>
      </c>
    </row>
    <row r="5" spans="1:15" ht="12.7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 t="s">
        <v>69</v>
      </c>
      <c r="I5" s="70"/>
      <c r="J5" s="68">
        <v>9</v>
      </c>
      <c r="K5" s="70">
        <v>10</v>
      </c>
      <c r="L5" s="71">
        <v>11</v>
      </c>
      <c r="M5" s="71" t="s">
        <v>78</v>
      </c>
      <c r="N5" s="71" t="s">
        <v>70</v>
      </c>
      <c r="O5" s="71" t="s">
        <v>71</v>
      </c>
    </row>
    <row r="6" spans="1:15" ht="30.75" customHeight="1">
      <c r="A6" s="179">
        <v>1</v>
      </c>
      <c r="B6" s="179" t="s">
        <v>21</v>
      </c>
      <c r="C6" s="179">
        <v>449</v>
      </c>
      <c r="D6" s="179">
        <v>19</v>
      </c>
      <c r="E6" s="179" t="s">
        <v>0</v>
      </c>
      <c r="F6" s="179">
        <v>559.1</v>
      </c>
      <c r="G6" s="179">
        <v>194.1</v>
      </c>
      <c r="H6" s="179">
        <v>0</v>
      </c>
      <c r="I6" s="86"/>
      <c r="J6" s="83" t="s">
        <v>81</v>
      </c>
      <c r="K6" s="84">
        <v>14</v>
      </c>
      <c r="L6" s="85">
        <v>97000</v>
      </c>
      <c r="M6" s="86">
        <v>0</v>
      </c>
      <c r="N6" s="86">
        <f>L6*K6</f>
        <v>1358000</v>
      </c>
      <c r="O6" s="86">
        <f>M6+N6</f>
        <v>1358000</v>
      </c>
    </row>
    <row r="7" spans="1:15" ht="79.5" customHeight="1">
      <c r="A7" s="180"/>
      <c r="B7" s="180"/>
      <c r="C7" s="180"/>
      <c r="D7" s="180"/>
      <c r="E7" s="180"/>
      <c r="F7" s="180"/>
      <c r="G7" s="180"/>
      <c r="H7" s="180"/>
      <c r="I7" s="82">
        <v>2012</v>
      </c>
      <c r="J7" s="76" t="s">
        <v>82</v>
      </c>
      <c r="K7" s="84">
        <v>82.62</v>
      </c>
      <c r="L7" s="85">
        <v>100000</v>
      </c>
      <c r="M7" s="85">
        <f>L7*K7</f>
        <v>8262000</v>
      </c>
      <c r="N7" s="86">
        <v>0</v>
      </c>
      <c r="O7" s="86">
        <f>M7+N7</f>
        <v>8262000</v>
      </c>
    </row>
    <row r="8" spans="1:15" s="96" customFormat="1" ht="79.5" customHeight="1">
      <c r="A8" s="72">
        <v>2</v>
      </c>
      <c r="B8" s="94" t="s">
        <v>50</v>
      </c>
      <c r="C8" s="78">
        <v>446</v>
      </c>
      <c r="D8" s="78">
        <v>19</v>
      </c>
      <c r="E8" s="78" t="s">
        <v>0</v>
      </c>
      <c r="F8" s="94">
        <v>224</v>
      </c>
      <c r="G8" s="94">
        <v>224</v>
      </c>
      <c r="H8" s="94">
        <v>0</v>
      </c>
      <c r="I8" s="87">
        <v>2012</v>
      </c>
      <c r="J8" s="76" t="s">
        <v>82</v>
      </c>
      <c r="K8" s="73">
        <v>45.36</v>
      </c>
      <c r="L8" s="74">
        <v>100000</v>
      </c>
      <c r="M8" s="74">
        <f>L8*K8</f>
        <v>4536000</v>
      </c>
      <c r="N8" s="75">
        <v>0</v>
      </c>
      <c r="O8" s="75">
        <f>PRODUCT(K8,L8)</f>
        <v>4536000</v>
      </c>
    </row>
    <row r="9" spans="1:15" s="96" customFormat="1" ht="80.25" customHeight="1">
      <c r="A9" s="72">
        <v>3</v>
      </c>
      <c r="B9" s="94" t="s">
        <v>22</v>
      </c>
      <c r="C9" s="78">
        <v>444</v>
      </c>
      <c r="D9" s="78">
        <v>19</v>
      </c>
      <c r="E9" s="78" t="s">
        <v>0</v>
      </c>
      <c r="F9" s="94">
        <v>600</v>
      </c>
      <c r="G9" s="94">
        <v>332.7</v>
      </c>
      <c r="H9" s="94">
        <v>0</v>
      </c>
      <c r="I9" s="95">
        <v>2012</v>
      </c>
      <c r="J9" s="76" t="s">
        <v>82</v>
      </c>
      <c r="K9" s="73">
        <v>84.96</v>
      </c>
      <c r="L9" s="77">
        <v>100000</v>
      </c>
      <c r="M9" s="74">
        <f>L9*K9</f>
        <v>8496000</v>
      </c>
      <c r="N9" s="75">
        <v>0</v>
      </c>
      <c r="O9" s="75">
        <f>PRODUCT(K9,L9)</f>
        <v>8496000</v>
      </c>
    </row>
    <row r="10" spans="1:15" s="96" customFormat="1" ht="42.75" customHeight="1">
      <c r="A10" s="78">
        <v>4</v>
      </c>
      <c r="B10" s="94" t="s">
        <v>22</v>
      </c>
      <c r="C10" s="78">
        <v>400</v>
      </c>
      <c r="D10" s="97">
        <v>19</v>
      </c>
      <c r="E10" s="78" t="s">
        <v>17</v>
      </c>
      <c r="F10" s="94">
        <v>673.9</v>
      </c>
      <c r="G10" s="94">
        <v>116.1</v>
      </c>
      <c r="H10" s="94">
        <f>F10-G10</f>
        <v>557.8</v>
      </c>
      <c r="I10" s="87">
        <v>2012</v>
      </c>
      <c r="J10" s="98" t="s">
        <v>76</v>
      </c>
      <c r="K10" s="73">
        <v>6.6</v>
      </c>
      <c r="L10" s="77">
        <v>190000</v>
      </c>
      <c r="M10" s="74">
        <f>L10*K10</f>
        <v>1254000</v>
      </c>
      <c r="N10" s="75">
        <v>0</v>
      </c>
      <c r="O10" s="75">
        <f>PRODUCT(K10,L10)</f>
        <v>1254000</v>
      </c>
    </row>
    <row r="11" spans="1:15" ht="14.25" customHeight="1">
      <c r="A11" s="88" t="s">
        <v>54</v>
      </c>
      <c r="B11" s="89"/>
      <c r="C11" s="89"/>
      <c r="D11" s="89"/>
      <c r="E11" s="89"/>
      <c r="F11" s="89"/>
      <c r="G11" s="89"/>
      <c r="H11" s="90"/>
      <c r="I11" s="89"/>
      <c r="J11" s="173"/>
      <c r="K11" s="174"/>
      <c r="L11" s="175"/>
      <c r="M11" s="91">
        <f>SUM(M6:M10)</f>
        <v>22548000</v>
      </c>
      <c r="N11" s="92">
        <f>SUM(N6:N10)</f>
        <v>1358000</v>
      </c>
      <c r="O11" s="93">
        <f>SUM(O6:O10)</f>
        <v>23906000</v>
      </c>
    </row>
    <row r="12" spans="1:15" s="103" customFormat="1" ht="12.75" customHeight="1">
      <c r="A12" s="79"/>
      <c r="B12" s="79"/>
      <c r="C12" s="79"/>
      <c r="D12" s="79"/>
      <c r="E12" s="79"/>
      <c r="F12" s="79"/>
      <c r="G12" s="79"/>
      <c r="H12" s="79"/>
      <c r="I12" s="176" t="s">
        <v>72</v>
      </c>
      <c r="J12" s="176"/>
      <c r="K12" s="176"/>
      <c r="L12" s="176"/>
      <c r="M12" s="81">
        <f>O11+M16</f>
        <v>24384120</v>
      </c>
      <c r="N12" s="79" t="s">
        <v>16</v>
      </c>
      <c r="O12" s="80"/>
    </row>
    <row r="13" spans="1:15" s="103" customFormat="1" ht="13.5" customHeight="1">
      <c r="A13" s="79"/>
      <c r="B13" s="79"/>
      <c r="C13" s="79"/>
      <c r="D13" s="79"/>
      <c r="E13" s="79"/>
      <c r="F13" s="79"/>
      <c r="G13" s="79"/>
      <c r="H13" s="79"/>
      <c r="I13" s="177" t="s">
        <v>77</v>
      </c>
      <c r="J13" s="177"/>
      <c r="K13" s="177"/>
      <c r="L13" s="177"/>
      <c r="M13" s="177"/>
      <c r="N13" s="177"/>
      <c r="O13" s="80"/>
    </row>
    <row r="14" spans="1:15" s="103" customFormat="1" ht="12" customHeight="1">
      <c r="A14" s="79"/>
      <c r="B14" s="79"/>
      <c r="C14" s="79"/>
      <c r="D14" s="79"/>
      <c r="E14" s="79"/>
      <c r="F14" s="79"/>
      <c r="G14" s="79"/>
      <c r="H14" s="79"/>
      <c r="I14" s="178" t="s">
        <v>73</v>
      </c>
      <c r="J14" s="178"/>
      <c r="K14" s="178"/>
      <c r="L14" s="178"/>
      <c r="M14" s="104">
        <f>M11</f>
        <v>22548000</v>
      </c>
      <c r="N14" s="79" t="s">
        <v>16</v>
      </c>
      <c r="O14" s="80"/>
    </row>
    <row r="15" spans="9:14" s="103" customFormat="1" ht="9.75" customHeight="1">
      <c r="I15" s="178" t="s">
        <v>83</v>
      </c>
      <c r="J15" s="178"/>
      <c r="K15" s="178"/>
      <c r="L15" s="178"/>
      <c r="M15" s="105">
        <f>N11</f>
        <v>1358000</v>
      </c>
      <c r="N15" s="79" t="s">
        <v>16</v>
      </c>
    </row>
    <row r="16" spans="9:14" s="103" customFormat="1" ht="12.75">
      <c r="I16" s="178" t="s">
        <v>74</v>
      </c>
      <c r="J16" s="178"/>
      <c r="K16" s="178"/>
      <c r="L16" s="178"/>
      <c r="M16" s="105">
        <f>O11*2%</f>
        <v>478120</v>
      </c>
      <c r="N16" s="79" t="s">
        <v>16</v>
      </c>
    </row>
  </sheetData>
  <sheetProtection/>
  <mergeCells count="28">
    <mergeCell ref="I15:L15"/>
    <mergeCell ref="I16:L16"/>
    <mergeCell ref="B6:B7"/>
    <mergeCell ref="C6:C7"/>
    <mergeCell ref="D6:D7"/>
    <mergeCell ref="E6:E7"/>
    <mergeCell ref="F6:F7"/>
    <mergeCell ref="G6:G7"/>
    <mergeCell ref="H6:H7"/>
    <mergeCell ref="I12:L12"/>
    <mergeCell ref="J11:L11"/>
    <mergeCell ref="I13:N13"/>
    <mergeCell ref="I14:L14"/>
    <mergeCell ref="A6:A7"/>
    <mergeCell ref="H3:H4"/>
    <mergeCell ref="J3:O3"/>
    <mergeCell ref="I3:I4"/>
    <mergeCell ref="A1:O1"/>
    <mergeCell ref="A2:O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90" zoomScaleNormal="90" zoomScalePageLayoutView="0" workbookViewId="0" topLeftCell="A49">
      <selection activeCell="E80" sqref="E80"/>
    </sheetView>
  </sheetViews>
  <sheetFormatPr defaultColWidth="9.140625" defaultRowHeight="12.75"/>
  <cols>
    <col min="1" max="1" width="6.28125" style="108" customWidth="1"/>
    <col min="2" max="2" width="28.8515625" style="140" customWidth="1"/>
    <col min="3" max="3" width="7.8515625" style="110" customWidth="1"/>
    <col min="4" max="5" width="16.57421875" style="110" customWidth="1"/>
    <col min="6" max="6" width="10.140625" style="110" customWidth="1"/>
    <col min="7" max="7" width="9.8515625" style="110" customWidth="1"/>
    <col min="8" max="8" width="10.7109375" style="110" customWidth="1"/>
    <col min="9" max="9" width="11.28125" style="110" customWidth="1"/>
    <col min="10" max="10" width="11.140625" style="110" customWidth="1"/>
    <col min="11" max="11" width="11.7109375" style="108" customWidth="1"/>
    <col min="12" max="12" width="9.140625" style="110" customWidth="1"/>
    <col min="13" max="14" width="15.140625" style="108" customWidth="1"/>
    <col min="15" max="15" width="13.00390625" style="110" customWidth="1"/>
    <col min="16" max="16384" width="9.140625" style="110" customWidth="1"/>
  </cols>
  <sheetData>
    <row r="1" spans="1:22" ht="15.75">
      <c r="A1" s="225" t="s">
        <v>94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09"/>
      <c r="Q1" s="3"/>
      <c r="R1" s="109"/>
      <c r="S1" s="1"/>
      <c r="T1" s="2"/>
      <c r="U1" s="2"/>
      <c r="V1" s="2"/>
    </row>
    <row r="2" spans="1:22" ht="15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09"/>
      <c r="Q2" s="3"/>
      <c r="R2" s="109"/>
      <c r="S2" s="1"/>
      <c r="T2" s="2"/>
      <c r="U2" s="2"/>
      <c r="V2" s="2"/>
    </row>
    <row r="3" spans="1:22" ht="15.75">
      <c r="A3" s="216" t="s">
        <v>105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109"/>
      <c r="Q3" s="3"/>
      <c r="R3" s="109"/>
      <c r="S3" s="1"/>
      <c r="T3" s="2"/>
      <c r="U3" s="2"/>
      <c r="V3" s="2"/>
    </row>
    <row r="4" spans="1:22" ht="15.75">
      <c r="A4" s="111"/>
      <c r="B4" s="112"/>
      <c r="C4" s="111"/>
      <c r="D4" s="111"/>
      <c r="E4" s="112"/>
      <c r="F4" s="112"/>
      <c r="G4" s="112"/>
      <c r="H4" s="112"/>
      <c r="I4" s="111"/>
      <c r="J4" s="111"/>
      <c r="K4" s="111"/>
      <c r="L4" s="111"/>
      <c r="M4" s="112"/>
      <c r="N4" s="112"/>
      <c r="O4" s="112"/>
      <c r="P4" s="109"/>
      <c r="Q4" s="3"/>
      <c r="R4" s="109"/>
      <c r="S4" s="1"/>
      <c r="T4" s="2"/>
      <c r="U4" s="2"/>
      <c r="V4" s="2"/>
    </row>
    <row r="5" spans="1:22" s="108" customFormat="1" ht="15" customHeight="1">
      <c r="A5" s="227" t="s">
        <v>25</v>
      </c>
      <c r="B5" s="228" t="s">
        <v>85</v>
      </c>
      <c r="C5" s="229" t="s">
        <v>86</v>
      </c>
      <c r="D5" s="229"/>
      <c r="E5" s="205" t="s">
        <v>92</v>
      </c>
      <c r="F5" s="213" t="s">
        <v>1</v>
      </c>
      <c r="G5" s="213" t="s">
        <v>4</v>
      </c>
      <c r="H5" s="208" t="s">
        <v>3</v>
      </c>
      <c r="I5" s="230" t="s">
        <v>6</v>
      </c>
      <c r="J5" s="230"/>
      <c r="K5" s="230"/>
      <c r="L5" s="230"/>
      <c r="M5" s="208" t="s">
        <v>89</v>
      </c>
      <c r="N5" s="208" t="s">
        <v>93</v>
      </c>
      <c r="O5" s="217" t="s">
        <v>2</v>
      </c>
      <c r="P5" s="3"/>
      <c r="Q5" s="3"/>
      <c r="R5" s="3"/>
      <c r="S5" s="1"/>
      <c r="T5" s="4"/>
      <c r="U5" s="4"/>
      <c r="V5" s="4"/>
    </row>
    <row r="6" spans="1:15" s="108" customFormat="1" ht="15" customHeight="1">
      <c r="A6" s="227"/>
      <c r="B6" s="228"/>
      <c r="C6" s="229"/>
      <c r="D6" s="229"/>
      <c r="E6" s="206"/>
      <c r="F6" s="214"/>
      <c r="G6" s="214"/>
      <c r="H6" s="209"/>
      <c r="I6" s="220" t="s">
        <v>5</v>
      </c>
      <c r="J6" s="222" t="s">
        <v>90</v>
      </c>
      <c r="K6" s="222" t="s">
        <v>91</v>
      </c>
      <c r="L6" s="213" t="s">
        <v>9</v>
      </c>
      <c r="M6" s="209"/>
      <c r="N6" s="209"/>
      <c r="O6" s="218"/>
    </row>
    <row r="7" spans="1:15" s="108" customFormat="1" ht="80.25" customHeight="1">
      <c r="A7" s="227"/>
      <c r="B7" s="228"/>
      <c r="C7" s="137" t="s">
        <v>87</v>
      </c>
      <c r="D7" s="116" t="s">
        <v>88</v>
      </c>
      <c r="E7" s="207"/>
      <c r="F7" s="215"/>
      <c r="G7" s="215"/>
      <c r="H7" s="210"/>
      <c r="I7" s="221"/>
      <c r="J7" s="223"/>
      <c r="K7" s="223"/>
      <c r="L7" s="215"/>
      <c r="M7" s="210"/>
      <c r="N7" s="210"/>
      <c r="O7" s="219"/>
    </row>
    <row r="8" spans="1:15" ht="15" customHeight="1">
      <c r="A8" s="147">
        <v>1</v>
      </c>
      <c r="B8" s="211" t="s">
        <v>96</v>
      </c>
      <c r="C8" s="224">
        <v>959</v>
      </c>
      <c r="D8" s="204">
        <v>44036</v>
      </c>
      <c r="E8" s="204" t="s">
        <v>95</v>
      </c>
      <c r="F8" s="113">
        <v>552</v>
      </c>
      <c r="G8" s="113">
        <v>51</v>
      </c>
      <c r="H8" s="113" t="s">
        <v>0</v>
      </c>
      <c r="I8" s="114">
        <f aca="true" t="shared" si="0" ref="I8:I21">J8+K8</f>
        <v>89.60000000000001</v>
      </c>
      <c r="J8" s="114">
        <v>81.7</v>
      </c>
      <c r="K8" s="114">
        <v>7.9</v>
      </c>
      <c r="L8" s="117">
        <v>0</v>
      </c>
      <c r="M8" s="117"/>
      <c r="N8" s="118"/>
      <c r="O8" s="119"/>
    </row>
    <row r="9" spans="1:15" ht="15" customHeight="1">
      <c r="A9" s="147">
        <v>2</v>
      </c>
      <c r="B9" s="211"/>
      <c r="C9" s="224"/>
      <c r="D9" s="204"/>
      <c r="E9" s="204"/>
      <c r="F9" s="113">
        <v>42</v>
      </c>
      <c r="G9" s="113">
        <v>57</v>
      </c>
      <c r="H9" s="113" t="s">
        <v>0</v>
      </c>
      <c r="I9" s="114">
        <f t="shared" si="0"/>
        <v>269.3</v>
      </c>
      <c r="J9" s="114">
        <v>265.8</v>
      </c>
      <c r="K9" s="114">
        <v>3.5</v>
      </c>
      <c r="L9" s="117">
        <v>0</v>
      </c>
      <c r="M9" s="120"/>
      <c r="N9" s="120"/>
      <c r="O9" s="121"/>
    </row>
    <row r="10" spans="1:15" ht="15" customHeight="1">
      <c r="A10" s="147">
        <v>3</v>
      </c>
      <c r="B10" s="211"/>
      <c r="C10" s="224"/>
      <c r="D10" s="204"/>
      <c r="E10" s="204"/>
      <c r="F10" s="113">
        <v>538</v>
      </c>
      <c r="G10" s="113">
        <v>51</v>
      </c>
      <c r="H10" s="113" t="s">
        <v>0</v>
      </c>
      <c r="I10" s="114">
        <f t="shared" si="0"/>
        <v>198</v>
      </c>
      <c r="J10" s="114">
        <v>151.3</v>
      </c>
      <c r="K10" s="114">
        <v>46.7</v>
      </c>
      <c r="L10" s="117">
        <v>0</v>
      </c>
      <c r="M10" s="120"/>
      <c r="N10" s="120"/>
      <c r="O10" s="121"/>
    </row>
    <row r="11" spans="1:15" ht="15" customHeight="1">
      <c r="A11" s="147">
        <v>4</v>
      </c>
      <c r="B11" s="211"/>
      <c r="C11" s="224"/>
      <c r="D11" s="204"/>
      <c r="E11" s="204"/>
      <c r="F11" s="113">
        <v>76</v>
      </c>
      <c r="G11" s="113">
        <v>57</v>
      </c>
      <c r="H11" s="113" t="s">
        <v>0</v>
      </c>
      <c r="I11" s="114">
        <f t="shared" si="0"/>
        <v>173.8</v>
      </c>
      <c r="J11" s="114">
        <v>169.5</v>
      </c>
      <c r="K11" s="114">
        <v>4.3</v>
      </c>
      <c r="L11" s="117">
        <v>0</v>
      </c>
      <c r="M11" s="120"/>
      <c r="N11" s="120"/>
      <c r="O11" s="121"/>
    </row>
    <row r="12" spans="1:15" ht="15" customHeight="1">
      <c r="A12" s="147">
        <v>5</v>
      </c>
      <c r="B12" s="211"/>
      <c r="C12" s="224"/>
      <c r="D12" s="204"/>
      <c r="E12" s="204"/>
      <c r="F12" s="113">
        <v>3</v>
      </c>
      <c r="G12" s="113">
        <v>57</v>
      </c>
      <c r="H12" s="113" t="s">
        <v>0</v>
      </c>
      <c r="I12" s="114">
        <f t="shared" si="0"/>
        <v>259.8</v>
      </c>
      <c r="J12" s="114">
        <v>233.2</v>
      </c>
      <c r="K12" s="114">
        <v>26.6</v>
      </c>
      <c r="L12" s="117">
        <v>0</v>
      </c>
      <c r="M12" s="120"/>
      <c r="N12" s="120"/>
      <c r="O12" s="121"/>
    </row>
    <row r="13" spans="1:15" ht="15" customHeight="1">
      <c r="A13" s="147">
        <v>6</v>
      </c>
      <c r="B13" s="211"/>
      <c r="C13" s="224"/>
      <c r="D13" s="204"/>
      <c r="E13" s="204"/>
      <c r="F13" s="113">
        <v>580</v>
      </c>
      <c r="G13" s="113">
        <v>51</v>
      </c>
      <c r="H13" s="113" t="s">
        <v>0</v>
      </c>
      <c r="I13" s="114">
        <f t="shared" si="0"/>
        <v>300</v>
      </c>
      <c r="J13" s="114">
        <v>273.4</v>
      </c>
      <c r="K13" s="114">
        <v>26.6</v>
      </c>
      <c r="L13" s="117">
        <v>0</v>
      </c>
      <c r="M13" s="120"/>
      <c r="N13" s="120"/>
      <c r="O13" s="121"/>
    </row>
    <row r="14" spans="1:15" ht="15" customHeight="1">
      <c r="A14" s="147">
        <v>7</v>
      </c>
      <c r="B14" s="211"/>
      <c r="C14" s="224"/>
      <c r="D14" s="204"/>
      <c r="E14" s="204"/>
      <c r="F14" s="113">
        <v>520</v>
      </c>
      <c r="G14" s="113">
        <v>51</v>
      </c>
      <c r="H14" s="113" t="s">
        <v>0</v>
      </c>
      <c r="I14" s="114">
        <f t="shared" si="0"/>
        <v>204.3</v>
      </c>
      <c r="J14" s="114">
        <v>155.9</v>
      </c>
      <c r="K14" s="114">
        <v>48.4</v>
      </c>
      <c r="L14" s="117">
        <v>0</v>
      </c>
      <c r="M14" s="120"/>
      <c r="N14" s="120"/>
      <c r="O14" s="121"/>
    </row>
    <row r="15" spans="1:15" ht="15" customHeight="1">
      <c r="A15" s="147">
        <v>8</v>
      </c>
      <c r="B15" s="211"/>
      <c r="C15" s="224"/>
      <c r="D15" s="204"/>
      <c r="E15" s="204"/>
      <c r="F15" s="113">
        <v>519</v>
      </c>
      <c r="G15" s="113">
        <v>51</v>
      </c>
      <c r="H15" s="113" t="s">
        <v>0</v>
      </c>
      <c r="I15" s="114">
        <f t="shared" si="0"/>
        <v>155.4</v>
      </c>
      <c r="J15" s="114">
        <v>112.5</v>
      </c>
      <c r="K15" s="114">
        <v>42.9</v>
      </c>
      <c r="L15" s="117">
        <v>0</v>
      </c>
      <c r="M15" s="120"/>
      <c r="N15" s="120"/>
      <c r="O15" s="121"/>
    </row>
    <row r="16" spans="1:15" ht="15" customHeight="1">
      <c r="A16" s="147">
        <v>9</v>
      </c>
      <c r="B16" s="211"/>
      <c r="C16" s="224"/>
      <c r="D16" s="204"/>
      <c r="E16" s="204"/>
      <c r="F16" s="113">
        <v>495</v>
      </c>
      <c r="G16" s="113">
        <v>51</v>
      </c>
      <c r="H16" s="113" t="s">
        <v>0</v>
      </c>
      <c r="I16" s="114">
        <f t="shared" si="0"/>
        <v>132.7</v>
      </c>
      <c r="J16" s="114">
        <v>97.5</v>
      </c>
      <c r="K16" s="114">
        <v>35.2</v>
      </c>
      <c r="L16" s="117">
        <v>0</v>
      </c>
      <c r="M16" s="120"/>
      <c r="N16" s="120"/>
      <c r="O16" s="121"/>
    </row>
    <row r="17" spans="1:15" ht="15" customHeight="1">
      <c r="A17" s="147">
        <v>10</v>
      </c>
      <c r="B17" s="211"/>
      <c r="C17" s="224"/>
      <c r="D17" s="204"/>
      <c r="E17" s="204"/>
      <c r="F17" s="113">
        <v>564</v>
      </c>
      <c r="G17" s="113">
        <v>51</v>
      </c>
      <c r="H17" s="113" t="s">
        <v>0</v>
      </c>
      <c r="I17" s="114">
        <f t="shared" si="0"/>
        <v>294.2</v>
      </c>
      <c r="J17" s="114">
        <v>254.5</v>
      </c>
      <c r="K17" s="114">
        <v>39.7</v>
      </c>
      <c r="L17" s="117">
        <v>0</v>
      </c>
      <c r="M17" s="120"/>
      <c r="N17" s="120"/>
      <c r="O17" s="121"/>
    </row>
    <row r="18" spans="1:15" ht="15" customHeight="1">
      <c r="A18" s="147">
        <v>11</v>
      </c>
      <c r="B18" s="211"/>
      <c r="C18" s="224"/>
      <c r="D18" s="204"/>
      <c r="E18" s="204"/>
      <c r="F18" s="113">
        <v>494</v>
      </c>
      <c r="G18" s="113">
        <v>51</v>
      </c>
      <c r="H18" s="113" t="s">
        <v>0</v>
      </c>
      <c r="I18" s="114">
        <f t="shared" si="0"/>
        <v>127.9</v>
      </c>
      <c r="J18" s="114">
        <v>94.2</v>
      </c>
      <c r="K18" s="114">
        <v>33.7</v>
      </c>
      <c r="L18" s="117">
        <v>0</v>
      </c>
      <c r="M18" s="120"/>
      <c r="N18" s="120"/>
      <c r="O18" s="121"/>
    </row>
    <row r="19" spans="1:15" ht="15" customHeight="1">
      <c r="A19" s="147">
        <v>12</v>
      </c>
      <c r="B19" s="211"/>
      <c r="C19" s="224"/>
      <c r="D19" s="204"/>
      <c r="E19" s="204"/>
      <c r="F19" s="113">
        <v>53</v>
      </c>
      <c r="G19" s="113">
        <v>57</v>
      </c>
      <c r="H19" s="113" t="s">
        <v>0</v>
      </c>
      <c r="I19" s="114">
        <f t="shared" si="0"/>
        <v>328.9</v>
      </c>
      <c r="J19" s="114">
        <v>326.4</v>
      </c>
      <c r="K19" s="114">
        <v>2.5</v>
      </c>
      <c r="L19" s="117">
        <v>0</v>
      </c>
      <c r="M19" s="120"/>
      <c r="N19" s="120"/>
      <c r="O19" s="121"/>
    </row>
    <row r="20" spans="1:15" ht="15" customHeight="1">
      <c r="A20" s="147">
        <v>13</v>
      </c>
      <c r="B20" s="211"/>
      <c r="C20" s="138">
        <v>1855</v>
      </c>
      <c r="D20" s="123">
        <v>44166</v>
      </c>
      <c r="E20" s="204"/>
      <c r="F20" s="113">
        <v>21</v>
      </c>
      <c r="G20" s="113">
        <v>57</v>
      </c>
      <c r="H20" s="113" t="s">
        <v>0</v>
      </c>
      <c r="I20" s="124">
        <f t="shared" si="0"/>
        <v>412.3</v>
      </c>
      <c r="J20" s="124">
        <v>388</v>
      </c>
      <c r="K20" s="124">
        <v>24.3</v>
      </c>
      <c r="L20" s="117">
        <v>0</v>
      </c>
      <c r="M20" s="118"/>
      <c r="N20" s="118"/>
      <c r="O20" s="122"/>
    </row>
    <row r="21" spans="1:15" ht="15" customHeight="1">
      <c r="A21" s="147">
        <v>14</v>
      </c>
      <c r="B21" s="211"/>
      <c r="C21" s="138">
        <v>577</v>
      </c>
      <c r="D21" s="123">
        <v>44669</v>
      </c>
      <c r="E21" s="204"/>
      <c r="F21" s="114">
        <v>588</v>
      </c>
      <c r="G21" s="115">
        <v>51</v>
      </c>
      <c r="H21" s="113" t="s">
        <v>0</v>
      </c>
      <c r="I21" s="124">
        <f t="shared" si="0"/>
        <v>80.7</v>
      </c>
      <c r="J21" s="124">
        <v>66.7</v>
      </c>
      <c r="K21" s="124">
        <v>14</v>
      </c>
      <c r="L21" s="117">
        <v>0</v>
      </c>
      <c r="M21" s="118"/>
      <c r="N21" s="118"/>
      <c r="O21" s="122"/>
    </row>
    <row r="22" spans="1:15" ht="15" customHeight="1">
      <c r="A22" s="147">
        <v>15</v>
      </c>
      <c r="B22" s="211"/>
      <c r="C22" s="138">
        <v>3257</v>
      </c>
      <c r="D22" s="123">
        <v>44771</v>
      </c>
      <c r="E22" s="204"/>
      <c r="F22" s="113">
        <v>21</v>
      </c>
      <c r="G22" s="113">
        <v>57</v>
      </c>
      <c r="H22" s="113" t="s">
        <v>0</v>
      </c>
      <c r="I22" s="124">
        <f>J22+K22</f>
        <v>412.3</v>
      </c>
      <c r="J22" s="124">
        <v>388</v>
      </c>
      <c r="K22" s="124">
        <v>24.3</v>
      </c>
      <c r="L22" s="117">
        <v>0</v>
      </c>
      <c r="M22" s="118"/>
      <c r="N22" s="118"/>
      <c r="O22" s="122"/>
    </row>
    <row r="23" spans="1:15" ht="15" customHeight="1">
      <c r="A23" s="147">
        <v>16</v>
      </c>
      <c r="B23" s="211" t="s">
        <v>98</v>
      </c>
      <c r="C23" s="199">
        <v>2112</v>
      </c>
      <c r="D23" s="200">
        <v>43385</v>
      </c>
      <c r="E23" s="204" t="s">
        <v>95</v>
      </c>
      <c r="F23" s="125">
        <v>67</v>
      </c>
      <c r="G23" s="126" t="s">
        <v>97</v>
      </c>
      <c r="H23" s="125" t="s">
        <v>0</v>
      </c>
      <c r="I23" s="127">
        <v>162</v>
      </c>
      <c r="J23" s="127">
        <v>154.2</v>
      </c>
      <c r="K23" s="144">
        <v>7.8</v>
      </c>
      <c r="L23" s="117">
        <v>0</v>
      </c>
      <c r="M23" s="118"/>
      <c r="N23" s="122"/>
      <c r="O23" s="122"/>
    </row>
    <row r="24" spans="1:15" ht="15" customHeight="1">
      <c r="A24" s="147">
        <v>17</v>
      </c>
      <c r="B24" s="211"/>
      <c r="C24" s="199"/>
      <c r="D24" s="200"/>
      <c r="E24" s="204"/>
      <c r="F24" s="125">
        <v>70</v>
      </c>
      <c r="G24" s="126" t="s">
        <v>97</v>
      </c>
      <c r="H24" s="125" t="s">
        <v>0</v>
      </c>
      <c r="I24" s="127">
        <v>131.7</v>
      </c>
      <c r="J24" s="127">
        <v>116</v>
      </c>
      <c r="K24" s="144">
        <v>15.7</v>
      </c>
      <c r="L24" s="117">
        <v>0</v>
      </c>
      <c r="M24" s="118"/>
      <c r="N24" s="122"/>
      <c r="O24" s="122"/>
    </row>
    <row r="25" spans="1:15" ht="15" customHeight="1">
      <c r="A25" s="147">
        <v>18</v>
      </c>
      <c r="B25" s="211"/>
      <c r="C25" s="199"/>
      <c r="D25" s="200"/>
      <c r="E25" s="204"/>
      <c r="F25" s="125">
        <v>78</v>
      </c>
      <c r="G25" s="126" t="s">
        <v>97</v>
      </c>
      <c r="H25" s="125" t="s">
        <v>0</v>
      </c>
      <c r="I25" s="127">
        <v>279.4</v>
      </c>
      <c r="J25" s="127">
        <v>250.6</v>
      </c>
      <c r="K25" s="144">
        <v>28.8</v>
      </c>
      <c r="L25" s="117">
        <v>0</v>
      </c>
      <c r="M25" s="118"/>
      <c r="N25" s="122"/>
      <c r="O25" s="122"/>
    </row>
    <row r="26" spans="1:15" ht="15" customHeight="1">
      <c r="A26" s="147">
        <v>19</v>
      </c>
      <c r="B26" s="211"/>
      <c r="C26" s="199"/>
      <c r="D26" s="200"/>
      <c r="E26" s="204"/>
      <c r="F26" s="193">
        <v>49</v>
      </c>
      <c r="G26" s="195">
        <v>97</v>
      </c>
      <c r="H26" s="128" t="s">
        <v>99</v>
      </c>
      <c r="I26" s="197">
        <v>435.9</v>
      </c>
      <c r="J26" s="119">
        <v>300</v>
      </c>
      <c r="K26" s="145">
        <v>0</v>
      </c>
      <c r="L26" s="117">
        <v>0</v>
      </c>
      <c r="M26" s="118"/>
      <c r="N26" s="122"/>
      <c r="O26" s="122"/>
    </row>
    <row r="27" spans="1:15" ht="15" customHeight="1">
      <c r="A27" s="147">
        <v>20</v>
      </c>
      <c r="B27" s="212"/>
      <c r="C27" s="199"/>
      <c r="D27" s="200"/>
      <c r="E27" s="204"/>
      <c r="F27" s="194"/>
      <c r="G27" s="196"/>
      <c r="H27" s="128" t="s">
        <v>100</v>
      </c>
      <c r="I27" s="198"/>
      <c r="J27" s="119">
        <v>110</v>
      </c>
      <c r="K27" s="145">
        <v>25.9</v>
      </c>
      <c r="L27" s="117">
        <v>0</v>
      </c>
      <c r="M27" s="118"/>
      <c r="N27" s="122"/>
      <c r="O27" s="122"/>
    </row>
    <row r="28" spans="1:15" ht="15" customHeight="1">
      <c r="A28" s="147">
        <v>21</v>
      </c>
      <c r="B28" s="190" t="s">
        <v>101</v>
      </c>
      <c r="C28" s="199">
        <v>185</v>
      </c>
      <c r="D28" s="200">
        <v>44609</v>
      </c>
      <c r="E28" s="201" t="s">
        <v>95</v>
      </c>
      <c r="F28" s="129">
        <v>137</v>
      </c>
      <c r="G28" s="129">
        <v>65</v>
      </c>
      <c r="H28" s="129" t="s">
        <v>0</v>
      </c>
      <c r="I28" s="130">
        <v>296.6</v>
      </c>
      <c r="J28" s="130">
        <v>160.5</v>
      </c>
      <c r="K28" s="130">
        <v>118</v>
      </c>
      <c r="L28" s="117">
        <v>0</v>
      </c>
      <c r="M28" s="118"/>
      <c r="N28" s="122"/>
      <c r="O28" s="122"/>
    </row>
    <row r="29" spans="1:15" ht="15" customHeight="1">
      <c r="A29" s="147">
        <v>22</v>
      </c>
      <c r="B29" s="191"/>
      <c r="C29" s="199"/>
      <c r="D29" s="200"/>
      <c r="E29" s="202"/>
      <c r="F29" s="131">
        <v>103</v>
      </c>
      <c r="G29" s="131">
        <v>65</v>
      </c>
      <c r="H29" s="131" t="s">
        <v>0</v>
      </c>
      <c r="I29" s="117">
        <v>140.8</v>
      </c>
      <c r="J29" s="132">
        <v>127.9</v>
      </c>
      <c r="K29" s="146">
        <v>12.9</v>
      </c>
      <c r="L29" s="117">
        <v>0</v>
      </c>
      <c r="M29" s="118"/>
      <c r="N29" s="122"/>
      <c r="O29" s="122"/>
    </row>
    <row r="30" spans="1:15" ht="15" customHeight="1">
      <c r="A30" s="147">
        <v>23</v>
      </c>
      <c r="B30" s="191"/>
      <c r="C30" s="199"/>
      <c r="D30" s="200"/>
      <c r="E30" s="202"/>
      <c r="F30" s="131">
        <v>207</v>
      </c>
      <c r="G30" s="131">
        <v>65</v>
      </c>
      <c r="H30" s="131" t="s">
        <v>0</v>
      </c>
      <c r="I30" s="117">
        <v>126.9</v>
      </c>
      <c r="J30" s="133">
        <v>108.8</v>
      </c>
      <c r="K30" s="146">
        <v>18.1</v>
      </c>
      <c r="L30" s="117">
        <v>0</v>
      </c>
      <c r="M30" s="118"/>
      <c r="N30" s="122"/>
      <c r="O30" s="122"/>
    </row>
    <row r="31" spans="1:15" ht="15" customHeight="1">
      <c r="A31" s="147">
        <v>24</v>
      </c>
      <c r="B31" s="191"/>
      <c r="C31" s="199"/>
      <c r="D31" s="200"/>
      <c r="E31" s="202"/>
      <c r="F31" s="188">
        <v>178</v>
      </c>
      <c r="G31" s="188">
        <v>64</v>
      </c>
      <c r="H31" s="188" t="s">
        <v>0</v>
      </c>
      <c r="I31" s="186">
        <v>96.6</v>
      </c>
      <c r="J31" s="134">
        <v>48.3</v>
      </c>
      <c r="K31" s="146">
        <v>0</v>
      </c>
      <c r="L31" s="117">
        <v>0</v>
      </c>
      <c r="M31" s="118"/>
      <c r="N31" s="122"/>
      <c r="O31" s="122"/>
    </row>
    <row r="32" spans="1:15" ht="15" customHeight="1">
      <c r="A32" s="147">
        <v>25</v>
      </c>
      <c r="B32" s="191"/>
      <c r="C32" s="199"/>
      <c r="D32" s="200"/>
      <c r="E32" s="202"/>
      <c r="F32" s="189"/>
      <c r="G32" s="189"/>
      <c r="H32" s="189"/>
      <c r="I32" s="187"/>
      <c r="J32" s="132">
        <v>37</v>
      </c>
      <c r="K32" s="146">
        <v>11.3</v>
      </c>
      <c r="L32" s="117">
        <v>0</v>
      </c>
      <c r="M32" s="118"/>
      <c r="N32" s="122"/>
      <c r="O32" s="122"/>
    </row>
    <row r="33" spans="1:15" ht="15" customHeight="1">
      <c r="A33" s="147">
        <v>26</v>
      </c>
      <c r="B33" s="191"/>
      <c r="C33" s="199"/>
      <c r="D33" s="200"/>
      <c r="E33" s="202"/>
      <c r="F33" s="131">
        <v>232</v>
      </c>
      <c r="G33" s="131">
        <v>64</v>
      </c>
      <c r="H33" s="131" t="s">
        <v>0</v>
      </c>
      <c r="I33" s="117">
        <v>64.9</v>
      </c>
      <c r="J33" s="132">
        <v>61.2</v>
      </c>
      <c r="K33" s="146">
        <v>3.7</v>
      </c>
      <c r="L33" s="117">
        <v>0</v>
      </c>
      <c r="M33" s="118"/>
      <c r="N33" s="122"/>
      <c r="O33" s="122"/>
    </row>
    <row r="34" spans="1:15" ht="15" customHeight="1">
      <c r="A34" s="147">
        <v>27</v>
      </c>
      <c r="B34" s="191"/>
      <c r="C34" s="199"/>
      <c r="D34" s="200"/>
      <c r="E34" s="202"/>
      <c r="F34" s="131">
        <v>71</v>
      </c>
      <c r="G34" s="131">
        <v>65</v>
      </c>
      <c r="H34" s="131" t="s">
        <v>0</v>
      </c>
      <c r="I34" s="117">
        <v>207.2</v>
      </c>
      <c r="J34" s="133">
        <v>165.5</v>
      </c>
      <c r="K34" s="146">
        <v>41.7</v>
      </c>
      <c r="L34" s="117">
        <v>0</v>
      </c>
      <c r="M34" s="118"/>
      <c r="N34" s="122"/>
      <c r="O34" s="122"/>
    </row>
    <row r="35" spans="1:15" ht="15" customHeight="1">
      <c r="A35" s="147">
        <v>28</v>
      </c>
      <c r="B35" s="191"/>
      <c r="C35" s="199"/>
      <c r="D35" s="200"/>
      <c r="E35" s="202"/>
      <c r="F35" s="131">
        <v>162</v>
      </c>
      <c r="G35" s="131">
        <v>65</v>
      </c>
      <c r="H35" s="131" t="s">
        <v>0</v>
      </c>
      <c r="I35" s="117">
        <v>509</v>
      </c>
      <c r="J35" s="133">
        <v>427</v>
      </c>
      <c r="K35" s="146">
        <v>0.7</v>
      </c>
      <c r="L35" s="117">
        <v>0</v>
      </c>
      <c r="M35" s="118"/>
      <c r="N35" s="122"/>
      <c r="O35" s="122"/>
    </row>
    <row r="36" spans="1:15" ht="15" customHeight="1">
      <c r="A36" s="147">
        <v>29</v>
      </c>
      <c r="B36" s="191"/>
      <c r="C36" s="199"/>
      <c r="D36" s="200"/>
      <c r="E36" s="202"/>
      <c r="F36" s="131">
        <v>208</v>
      </c>
      <c r="G36" s="131">
        <v>65</v>
      </c>
      <c r="H36" s="131" t="s">
        <v>0</v>
      </c>
      <c r="I36" s="117">
        <v>59.6</v>
      </c>
      <c r="J36" s="133">
        <v>25.5</v>
      </c>
      <c r="K36" s="146">
        <v>34.1</v>
      </c>
      <c r="L36" s="117">
        <v>0</v>
      </c>
      <c r="M36" s="118"/>
      <c r="N36" s="122"/>
      <c r="O36" s="122"/>
    </row>
    <row r="37" spans="1:15" ht="15" customHeight="1">
      <c r="A37" s="147">
        <v>30</v>
      </c>
      <c r="B37" s="191"/>
      <c r="C37" s="199"/>
      <c r="D37" s="200"/>
      <c r="E37" s="202"/>
      <c r="F37" s="131">
        <v>134</v>
      </c>
      <c r="G37" s="131">
        <v>65</v>
      </c>
      <c r="H37" s="131" t="s">
        <v>0</v>
      </c>
      <c r="I37" s="117">
        <v>274.1</v>
      </c>
      <c r="J37" s="132">
        <v>235.9</v>
      </c>
      <c r="K37" s="146">
        <v>38.2</v>
      </c>
      <c r="L37" s="117">
        <v>0</v>
      </c>
      <c r="M37" s="118"/>
      <c r="N37" s="122"/>
      <c r="O37" s="122"/>
    </row>
    <row r="38" spans="1:15" ht="15" customHeight="1">
      <c r="A38" s="147">
        <v>31</v>
      </c>
      <c r="B38" s="191"/>
      <c r="C38" s="199"/>
      <c r="D38" s="200"/>
      <c r="E38" s="202"/>
      <c r="F38" s="131">
        <v>303</v>
      </c>
      <c r="G38" s="131">
        <v>65</v>
      </c>
      <c r="H38" s="131" t="s">
        <v>102</v>
      </c>
      <c r="I38" s="117">
        <v>67.1</v>
      </c>
      <c r="J38" s="133">
        <v>55.8</v>
      </c>
      <c r="K38" s="146">
        <v>11.3</v>
      </c>
      <c r="L38" s="117">
        <v>0</v>
      </c>
      <c r="M38" s="118"/>
      <c r="N38" s="122"/>
      <c r="O38" s="122"/>
    </row>
    <row r="39" spans="1:15" ht="15" customHeight="1">
      <c r="A39" s="147">
        <v>32</v>
      </c>
      <c r="B39" s="191"/>
      <c r="C39" s="199"/>
      <c r="D39" s="200"/>
      <c r="E39" s="202"/>
      <c r="F39" s="188">
        <v>67</v>
      </c>
      <c r="G39" s="188">
        <v>65</v>
      </c>
      <c r="H39" s="188" t="s">
        <v>0</v>
      </c>
      <c r="I39" s="186">
        <v>178.1</v>
      </c>
      <c r="J39" s="132">
        <v>100.2</v>
      </c>
      <c r="K39" s="146">
        <v>53.9</v>
      </c>
      <c r="L39" s="117">
        <v>0</v>
      </c>
      <c r="M39" s="118"/>
      <c r="N39" s="122"/>
      <c r="O39" s="122"/>
    </row>
    <row r="40" spans="1:15" ht="15" customHeight="1">
      <c r="A40" s="147">
        <v>33</v>
      </c>
      <c r="B40" s="191"/>
      <c r="C40" s="199"/>
      <c r="D40" s="200"/>
      <c r="E40" s="202"/>
      <c r="F40" s="189"/>
      <c r="G40" s="189"/>
      <c r="H40" s="189"/>
      <c r="I40" s="187"/>
      <c r="J40" s="135">
        <v>24</v>
      </c>
      <c r="K40" s="146">
        <v>0</v>
      </c>
      <c r="L40" s="117">
        <v>0</v>
      </c>
      <c r="M40" s="118"/>
      <c r="N40" s="122"/>
      <c r="O40" s="122"/>
    </row>
    <row r="41" spans="1:15" ht="15" customHeight="1">
      <c r="A41" s="147">
        <v>34</v>
      </c>
      <c r="B41" s="191"/>
      <c r="C41" s="199"/>
      <c r="D41" s="200"/>
      <c r="E41" s="202"/>
      <c r="F41" s="188">
        <v>66</v>
      </c>
      <c r="G41" s="188">
        <v>65</v>
      </c>
      <c r="H41" s="188" t="s">
        <v>0</v>
      </c>
      <c r="I41" s="186">
        <v>284</v>
      </c>
      <c r="J41" s="134">
        <v>130</v>
      </c>
      <c r="K41" s="146">
        <v>0</v>
      </c>
      <c r="L41" s="117">
        <v>0</v>
      </c>
      <c r="M41" s="118"/>
      <c r="N41" s="122"/>
      <c r="O41" s="122"/>
    </row>
    <row r="42" spans="1:15" ht="15" customHeight="1">
      <c r="A42" s="147">
        <v>35</v>
      </c>
      <c r="B42" s="191"/>
      <c r="C42" s="199"/>
      <c r="D42" s="200"/>
      <c r="E42" s="202"/>
      <c r="F42" s="189"/>
      <c r="G42" s="189"/>
      <c r="H42" s="189"/>
      <c r="I42" s="187"/>
      <c r="J42" s="136">
        <v>115.4</v>
      </c>
      <c r="K42" s="146">
        <v>38.6</v>
      </c>
      <c r="L42" s="117">
        <v>0</v>
      </c>
      <c r="M42" s="118"/>
      <c r="N42" s="122"/>
      <c r="O42" s="122"/>
    </row>
    <row r="43" spans="1:15" ht="15" customHeight="1">
      <c r="A43" s="147">
        <v>36</v>
      </c>
      <c r="B43" s="191"/>
      <c r="C43" s="199"/>
      <c r="D43" s="200"/>
      <c r="E43" s="202"/>
      <c r="F43" s="188">
        <v>210</v>
      </c>
      <c r="G43" s="188">
        <v>65</v>
      </c>
      <c r="H43" s="188" t="s">
        <v>0</v>
      </c>
      <c r="I43" s="186">
        <v>637.6</v>
      </c>
      <c r="J43" s="134">
        <v>286.3</v>
      </c>
      <c r="K43" s="146">
        <v>0</v>
      </c>
      <c r="L43" s="117">
        <v>0</v>
      </c>
      <c r="M43" s="118"/>
      <c r="N43" s="122"/>
      <c r="O43" s="122"/>
    </row>
    <row r="44" spans="1:15" ht="15" customHeight="1">
      <c r="A44" s="147">
        <v>37</v>
      </c>
      <c r="B44" s="191"/>
      <c r="C44" s="199"/>
      <c r="D44" s="200"/>
      <c r="E44" s="202"/>
      <c r="F44" s="189"/>
      <c r="G44" s="189"/>
      <c r="H44" s="189"/>
      <c r="I44" s="187"/>
      <c r="J44" s="134">
        <v>156.2</v>
      </c>
      <c r="K44" s="146">
        <v>35.8</v>
      </c>
      <c r="L44" s="117">
        <v>0</v>
      </c>
      <c r="M44" s="118"/>
      <c r="N44" s="122"/>
      <c r="O44" s="122"/>
    </row>
    <row r="45" spans="1:15" ht="15" customHeight="1">
      <c r="A45" s="147">
        <v>38</v>
      </c>
      <c r="B45" s="191"/>
      <c r="C45" s="199"/>
      <c r="D45" s="200"/>
      <c r="E45" s="202"/>
      <c r="F45" s="131">
        <v>138</v>
      </c>
      <c r="G45" s="131">
        <v>65</v>
      </c>
      <c r="H45" s="131" t="s">
        <v>0</v>
      </c>
      <c r="I45" s="117">
        <v>209</v>
      </c>
      <c r="J45" s="133">
        <v>173.7</v>
      </c>
      <c r="K45" s="117">
        <v>35.3</v>
      </c>
      <c r="L45" s="117">
        <v>0</v>
      </c>
      <c r="M45" s="118"/>
      <c r="N45" s="122"/>
      <c r="O45" s="122"/>
    </row>
    <row r="46" spans="1:15" ht="15" customHeight="1">
      <c r="A46" s="147">
        <v>39</v>
      </c>
      <c r="B46" s="191"/>
      <c r="C46" s="199"/>
      <c r="D46" s="200"/>
      <c r="E46" s="202"/>
      <c r="F46" s="131">
        <v>306</v>
      </c>
      <c r="G46" s="131">
        <v>65</v>
      </c>
      <c r="H46" s="131" t="s">
        <v>102</v>
      </c>
      <c r="I46" s="117">
        <v>79.3</v>
      </c>
      <c r="J46" s="133">
        <v>79.1</v>
      </c>
      <c r="K46" s="117">
        <v>0.2</v>
      </c>
      <c r="L46" s="117">
        <v>0</v>
      </c>
      <c r="M46" s="118"/>
      <c r="N46" s="122"/>
      <c r="O46" s="122"/>
    </row>
    <row r="47" spans="1:15" ht="15" customHeight="1">
      <c r="A47" s="147">
        <v>40</v>
      </c>
      <c r="B47" s="191"/>
      <c r="C47" s="199"/>
      <c r="D47" s="200"/>
      <c r="E47" s="202"/>
      <c r="F47" s="131">
        <v>302</v>
      </c>
      <c r="G47" s="131">
        <v>65</v>
      </c>
      <c r="H47" s="131" t="s">
        <v>102</v>
      </c>
      <c r="I47" s="117">
        <v>91.1</v>
      </c>
      <c r="J47" s="133">
        <v>89.2</v>
      </c>
      <c r="K47" s="117">
        <v>1.9</v>
      </c>
      <c r="L47" s="117">
        <v>0</v>
      </c>
      <c r="M47" s="118"/>
      <c r="N47" s="122"/>
      <c r="O47" s="122"/>
    </row>
    <row r="48" spans="1:15" ht="15" customHeight="1">
      <c r="A48" s="147">
        <v>41</v>
      </c>
      <c r="B48" s="191"/>
      <c r="C48" s="199"/>
      <c r="D48" s="200"/>
      <c r="E48" s="202"/>
      <c r="F48" s="131">
        <v>68</v>
      </c>
      <c r="G48" s="131">
        <v>65</v>
      </c>
      <c r="H48" s="131" t="s">
        <v>0</v>
      </c>
      <c r="I48" s="117">
        <v>145.4</v>
      </c>
      <c r="J48" s="132">
        <v>133.9</v>
      </c>
      <c r="K48" s="117">
        <v>11.5</v>
      </c>
      <c r="L48" s="117">
        <v>0</v>
      </c>
      <c r="M48" s="118"/>
      <c r="N48" s="122"/>
      <c r="O48" s="122"/>
    </row>
    <row r="49" spans="1:15" ht="15" customHeight="1">
      <c r="A49" s="147">
        <v>42</v>
      </c>
      <c r="B49" s="191"/>
      <c r="C49" s="199"/>
      <c r="D49" s="200"/>
      <c r="E49" s="202"/>
      <c r="F49" s="131">
        <v>231</v>
      </c>
      <c r="G49" s="131">
        <v>64</v>
      </c>
      <c r="H49" s="131" t="s">
        <v>0</v>
      </c>
      <c r="I49" s="117">
        <v>134.2</v>
      </c>
      <c r="J49" s="132">
        <v>97.2</v>
      </c>
      <c r="K49" s="117">
        <v>37</v>
      </c>
      <c r="L49" s="117">
        <v>0</v>
      </c>
      <c r="M49" s="118"/>
      <c r="N49" s="122"/>
      <c r="O49" s="122"/>
    </row>
    <row r="50" spans="1:15" ht="15" customHeight="1">
      <c r="A50" s="147">
        <v>43</v>
      </c>
      <c r="B50" s="191"/>
      <c r="C50" s="199"/>
      <c r="D50" s="200"/>
      <c r="E50" s="202"/>
      <c r="F50" s="131">
        <v>167</v>
      </c>
      <c r="G50" s="131">
        <v>65</v>
      </c>
      <c r="H50" s="131" t="s">
        <v>0</v>
      </c>
      <c r="I50" s="117">
        <v>325.2</v>
      </c>
      <c r="J50" s="132">
        <v>305.5</v>
      </c>
      <c r="K50" s="117">
        <v>19.7</v>
      </c>
      <c r="L50" s="117">
        <v>0</v>
      </c>
      <c r="M50" s="118"/>
      <c r="N50" s="122"/>
      <c r="O50" s="122"/>
    </row>
    <row r="51" spans="1:15" ht="15" customHeight="1">
      <c r="A51" s="147">
        <v>44</v>
      </c>
      <c r="B51" s="191"/>
      <c r="C51" s="199"/>
      <c r="D51" s="200"/>
      <c r="E51" s="202"/>
      <c r="F51" s="131">
        <v>166</v>
      </c>
      <c r="G51" s="131">
        <v>65</v>
      </c>
      <c r="H51" s="131" t="s">
        <v>0</v>
      </c>
      <c r="I51" s="117">
        <v>153.4</v>
      </c>
      <c r="J51" s="132">
        <v>114.8</v>
      </c>
      <c r="K51" s="117">
        <v>38.6</v>
      </c>
      <c r="L51" s="117">
        <v>0</v>
      </c>
      <c r="M51" s="118"/>
      <c r="N51" s="122"/>
      <c r="O51" s="122"/>
    </row>
    <row r="52" spans="1:15" ht="15" customHeight="1">
      <c r="A52" s="147">
        <v>45</v>
      </c>
      <c r="B52" s="191"/>
      <c r="C52" s="199"/>
      <c r="D52" s="200"/>
      <c r="E52" s="202"/>
      <c r="F52" s="131">
        <v>64</v>
      </c>
      <c r="G52" s="131">
        <v>65</v>
      </c>
      <c r="H52" s="131" t="s">
        <v>0</v>
      </c>
      <c r="I52" s="117">
        <v>132.6</v>
      </c>
      <c r="J52" s="132">
        <v>112.2</v>
      </c>
      <c r="K52" s="117">
        <v>20.4</v>
      </c>
      <c r="L52" s="117">
        <v>0</v>
      </c>
      <c r="M52" s="118"/>
      <c r="N52" s="122"/>
      <c r="O52" s="122"/>
    </row>
    <row r="53" spans="1:15" ht="15" customHeight="1">
      <c r="A53" s="147">
        <v>46</v>
      </c>
      <c r="B53" s="191"/>
      <c r="C53" s="199"/>
      <c r="D53" s="200"/>
      <c r="E53" s="202"/>
      <c r="F53" s="131">
        <v>61</v>
      </c>
      <c r="G53" s="131">
        <v>66</v>
      </c>
      <c r="H53" s="131" t="s">
        <v>0</v>
      </c>
      <c r="I53" s="117">
        <v>67.7</v>
      </c>
      <c r="J53" s="133">
        <v>54.3</v>
      </c>
      <c r="K53" s="117">
        <v>13.4</v>
      </c>
      <c r="L53" s="117">
        <v>0</v>
      </c>
      <c r="M53" s="118"/>
      <c r="N53" s="122"/>
      <c r="O53" s="122"/>
    </row>
    <row r="54" spans="1:15" ht="15" customHeight="1">
      <c r="A54" s="147">
        <v>47</v>
      </c>
      <c r="B54" s="191"/>
      <c r="C54" s="199"/>
      <c r="D54" s="200"/>
      <c r="E54" s="202"/>
      <c r="F54" s="131">
        <v>544</v>
      </c>
      <c r="G54" s="131">
        <v>64</v>
      </c>
      <c r="H54" s="131" t="s">
        <v>0</v>
      </c>
      <c r="I54" s="117">
        <v>141.8</v>
      </c>
      <c r="J54" s="132">
        <v>105.9</v>
      </c>
      <c r="K54" s="117">
        <v>35.9</v>
      </c>
      <c r="L54" s="117">
        <v>0</v>
      </c>
      <c r="M54" s="118"/>
      <c r="N54" s="122"/>
      <c r="O54" s="122"/>
    </row>
    <row r="55" spans="1:15" ht="15" customHeight="1">
      <c r="A55" s="147">
        <v>48</v>
      </c>
      <c r="B55" s="191"/>
      <c r="C55" s="199"/>
      <c r="D55" s="200"/>
      <c r="E55" s="202"/>
      <c r="F55" s="131">
        <v>586</v>
      </c>
      <c r="G55" s="131">
        <v>64</v>
      </c>
      <c r="H55" s="131" t="s">
        <v>0</v>
      </c>
      <c r="I55" s="117">
        <v>184.9</v>
      </c>
      <c r="J55" s="132">
        <v>150.2</v>
      </c>
      <c r="K55" s="117">
        <v>34.7</v>
      </c>
      <c r="L55" s="117">
        <v>0</v>
      </c>
      <c r="M55" s="118"/>
      <c r="N55" s="122"/>
      <c r="O55" s="122"/>
    </row>
    <row r="56" spans="1:15" ht="15" customHeight="1">
      <c r="A56" s="147">
        <v>49</v>
      </c>
      <c r="B56" s="191"/>
      <c r="C56" s="199"/>
      <c r="D56" s="200"/>
      <c r="E56" s="202"/>
      <c r="F56" s="131">
        <v>23</v>
      </c>
      <c r="G56" s="131">
        <v>66</v>
      </c>
      <c r="H56" s="131" t="s">
        <v>0</v>
      </c>
      <c r="I56" s="117">
        <v>137</v>
      </c>
      <c r="J56" s="133">
        <v>92.5</v>
      </c>
      <c r="K56" s="117">
        <v>44.5</v>
      </c>
      <c r="L56" s="117">
        <v>0</v>
      </c>
      <c r="M56" s="118"/>
      <c r="N56" s="122"/>
      <c r="O56" s="122"/>
    </row>
    <row r="57" spans="1:15" ht="15" customHeight="1">
      <c r="A57" s="147">
        <v>50</v>
      </c>
      <c r="B57" s="191"/>
      <c r="C57" s="199"/>
      <c r="D57" s="200"/>
      <c r="E57" s="202"/>
      <c r="F57" s="131">
        <v>451</v>
      </c>
      <c r="G57" s="131">
        <v>64</v>
      </c>
      <c r="H57" s="131" t="s">
        <v>0</v>
      </c>
      <c r="I57" s="117">
        <v>100.6</v>
      </c>
      <c r="J57" s="133">
        <v>68.1</v>
      </c>
      <c r="K57" s="117">
        <v>32.5</v>
      </c>
      <c r="L57" s="117">
        <v>0</v>
      </c>
      <c r="M57" s="118"/>
      <c r="N57" s="122"/>
      <c r="O57" s="122"/>
    </row>
    <row r="58" spans="1:15" ht="15" customHeight="1">
      <c r="A58" s="147">
        <v>51</v>
      </c>
      <c r="B58" s="191"/>
      <c r="C58" s="199"/>
      <c r="D58" s="200"/>
      <c r="E58" s="202"/>
      <c r="F58" s="131">
        <v>266</v>
      </c>
      <c r="G58" s="131">
        <v>64</v>
      </c>
      <c r="H58" s="131" t="s">
        <v>0</v>
      </c>
      <c r="I58" s="117">
        <v>196.5</v>
      </c>
      <c r="J58" s="132">
        <v>139.4</v>
      </c>
      <c r="K58" s="117">
        <v>57.1</v>
      </c>
      <c r="L58" s="117">
        <v>0</v>
      </c>
      <c r="M58" s="118"/>
      <c r="N58" s="122"/>
      <c r="O58" s="122"/>
    </row>
    <row r="59" spans="1:15" ht="15" customHeight="1">
      <c r="A59" s="147">
        <v>52</v>
      </c>
      <c r="B59" s="191"/>
      <c r="C59" s="199"/>
      <c r="D59" s="200"/>
      <c r="E59" s="202"/>
      <c r="F59" s="131">
        <v>545</v>
      </c>
      <c r="G59" s="131">
        <v>64</v>
      </c>
      <c r="H59" s="131" t="s">
        <v>0</v>
      </c>
      <c r="I59" s="117">
        <v>143.1</v>
      </c>
      <c r="J59" s="132">
        <v>141.8</v>
      </c>
      <c r="K59" s="117">
        <v>1.3</v>
      </c>
      <c r="L59" s="117">
        <v>0</v>
      </c>
      <c r="M59" s="118"/>
      <c r="N59" s="122"/>
      <c r="O59" s="122"/>
    </row>
    <row r="60" spans="1:15" ht="15" customHeight="1">
      <c r="A60" s="147">
        <v>53</v>
      </c>
      <c r="B60" s="191"/>
      <c r="C60" s="199"/>
      <c r="D60" s="200"/>
      <c r="E60" s="202"/>
      <c r="F60" s="131">
        <v>228</v>
      </c>
      <c r="G60" s="131">
        <v>64</v>
      </c>
      <c r="H60" s="131" t="s">
        <v>0</v>
      </c>
      <c r="I60" s="117">
        <v>236.4</v>
      </c>
      <c r="J60" s="132">
        <v>47.4</v>
      </c>
      <c r="K60" s="117">
        <v>0</v>
      </c>
      <c r="L60" s="117">
        <v>0</v>
      </c>
      <c r="M60" s="118"/>
      <c r="N60" s="122"/>
      <c r="O60" s="122"/>
    </row>
    <row r="61" spans="1:15" ht="15" customHeight="1">
      <c r="A61" s="147">
        <v>54</v>
      </c>
      <c r="B61" s="191"/>
      <c r="C61" s="199"/>
      <c r="D61" s="200"/>
      <c r="E61" s="202"/>
      <c r="F61" s="131">
        <v>405</v>
      </c>
      <c r="G61" s="131">
        <v>64</v>
      </c>
      <c r="H61" s="131" t="s">
        <v>0</v>
      </c>
      <c r="I61" s="117">
        <v>147.1</v>
      </c>
      <c r="J61" s="132">
        <v>79.9</v>
      </c>
      <c r="K61" s="117">
        <v>67.2</v>
      </c>
      <c r="L61" s="117">
        <v>0</v>
      </c>
      <c r="M61" s="118"/>
      <c r="N61" s="122"/>
      <c r="O61" s="122"/>
    </row>
    <row r="62" spans="1:15" ht="15" customHeight="1">
      <c r="A62" s="147">
        <v>55</v>
      </c>
      <c r="B62" s="191"/>
      <c r="C62" s="199"/>
      <c r="D62" s="200"/>
      <c r="E62" s="202"/>
      <c r="F62" s="129">
        <v>22</v>
      </c>
      <c r="G62" s="129">
        <v>66</v>
      </c>
      <c r="H62" s="129" t="s">
        <v>0</v>
      </c>
      <c r="I62" s="130">
        <v>511.5</v>
      </c>
      <c r="J62" s="133">
        <v>191.4</v>
      </c>
      <c r="K62" s="117">
        <v>0</v>
      </c>
      <c r="L62" s="117">
        <v>0</v>
      </c>
      <c r="M62" s="118"/>
      <c r="N62" s="122"/>
      <c r="O62" s="122"/>
    </row>
    <row r="63" spans="1:15" ht="15" customHeight="1">
      <c r="A63" s="147">
        <v>56</v>
      </c>
      <c r="B63" s="191"/>
      <c r="C63" s="199"/>
      <c r="D63" s="200"/>
      <c r="E63" s="202"/>
      <c r="F63" s="131">
        <v>407</v>
      </c>
      <c r="G63" s="131">
        <v>64</v>
      </c>
      <c r="H63" s="131" t="s">
        <v>0</v>
      </c>
      <c r="I63" s="117">
        <v>373.1</v>
      </c>
      <c r="J63" s="132">
        <v>264.1</v>
      </c>
      <c r="K63" s="117">
        <v>0</v>
      </c>
      <c r="L63" s="117">
        <v>0</v>
      </c>
      <c r="M63" s="118"/>
      <c r="N63" s="122"/>
      <c r="O63" s="122"/>
    </row>
    <row r="64" spans="1:15" ht="15" customHeight="1">
      <c r="A64" s="147">
        <v>57</v>
      </c>
      <c r="B64" s="191"/>
      <c r="C64" s="199"/>
      <c r="D64" s="200"/>
      <c r="E64" s="202"/>
      <c r="F64" s="131">
        <v>342</v>
      </c>
      <c r="G64" s="131">
        <v>64</v>
      </c>
      <c r="H64" s="131" t="s">
        <v>0</v>
      </c>
      <c r="I64" s="117">
        <v>85.5</v>
      </c>
      <c r="J64" s="133">
        <v>29.1</v>
      </c>
      <c r="K64" s="117">
        <v>56.4</v>
      </c>
      <c r="L64" s="117">
        <v>0</v>
      </c>
      <c r="M64" s="118"/>
      <c r="N64" s="122"/>
      <c r="O64" s="122"/>
    </row>
    <row r="65" spans="1:15" ht="15" customHeight="1">
      <c r="A65" s="147">
        <v>58</v>
      </c>
      <c r="B65" s="191"/>
      <c r="C65" s="199"/>
      <c r="D65" s="200"/>
      <c r="E65" s="202"/>
      <c r="F65" s="131">
        <v>452</v>
      </c>
      <c r="G65" s="131">
        <v>64</v>
      </c>
      <c r="H65" s="131" t="s">
        <v>0</v>
      </c>
      <c r="I65" s="117">
        <v>121.8</v>
      </c>
      <c r="J65" s="133">
        <v>82</v>
      </c>
      <c r="K65" s="117">
        <v>39.8</v>
      </c>
      <c r="L65" s="117">
        <v>0</v>
      </c>
      <c r="M65" s="118"/>
      <c r="N65" s="122"/>
      <c r="O65" s="122"/>
    </row>
    <row r="66" spans="1:15" ht="15" customHeight="1">
      <c r="A66" s="147">
        <v>59</v>
      </c>
      <c r="B66" s="191"/>
      <c r="C66" s="199"/>
      <c r="D66" s="200"/>
      <c r="E66" s="202"/>
      <c r="F66" s="131">
        <v>265</v>
      </c>
      <c r="G66" s="131">
        <v>64</v>
      </c>
      <c r="H66" s="131" t="s">
        <v>0</v>
      </c>
      <c r="I66" s="117">
        <v>214.3</v>
      </c>
      <c r="J66" s="132">
        <v>182.8</v>
      </c>
      <c r="K66" s="117">
        <v>31.5</v>
      </c>
      <c r="L66" s="117">
        <v>0</v>
      </c>
      <c r="M66" s="118"/>
      <c r="N66" s="122"/>
      <c r="O66" s="122"/>
    </row>
    <row r="67" spans="1:15" ht="15" customHeight="1">
      <c r="A67" s="147">
        <v>60</v>
      </c>
      <c r="B67" s="191"/>
      <c r="C67" s="199"/>
      <c r="D67" s="200"/>
      <c r="E67" s="202"/>
      <c r="F67" s="131">
        <v>267</v>
      </c>
      <c r="G67" s="131">
        <v>64</v>
      </c>
      <c r="H67" s="131" t="s">
        <v>0</v>
      </c>
      <c r="I67" s="117">
        <v>138</v>
      </c>
      <c r="J67" s="132">
        <v>98.3</v>
      </c>
      <c r="K67" s="117">
        <v>39.7</v>
      </c>
      <c r="L67" s="117">
        <v>0</v>
      </c>
      <c r="M67" s="118"/>
      <c r="N67" s="122"/>
      <c r="O67" s="122"/>
    </row>
    <row r="68" spans="1:15" ht="15" customHeight="1">
      <c r="A68" s="147">
        <v>61</v>
      </c>
      <c r="B68" s="191"/>
      <c r="C68" s="199"/>
      <c r="D68" s="200"/>
      <c r="E68" s="202"/>
      <c r="F68" s="131">
        <v>302</v>
      </c>
      <c r="G68" s="131">
        <v>64</v>
      </c>
      <c r="H68" s="131" t="s">
        <v>0</v>
      </c>
      <c r="I68" s="117">
        <v>191</v>
      </c>
      <c r="J68" s="133">
        <v>153.1</v>
      </c>
      <c r="K68" s="117">
        <v>37.9</v>
      </c>
      <c r="L68" s="117">
        <v>0</v>
      </c>
      <c r="M68" s="118"/>
      <c r="N68" s="122"/>
      <c r="O68" s="122"/>
    </row>
    <row r="69" spans="1:15" ht="15" customHeight="1">
      <c r="A69" s="147">
        <v>62</v>
      </c>
      <c r="B69" s="191"/>
      <c r="C69" s="199"/>
      <c r="D69" s="200"/>
      <c r="E69" s="202"/>
      <c r="F69" s="131">
        <v>328</v>
      </c>
      <c r="G69" s="131">
        <v>64</v>
      </c>
      <c r="H69" s="131" t="s">
        <v>0</v>
      </c>
      <c r="I69" s="117">
        <v>146.6</v>
      </c>
      <c r="J69" s="133">
        <v>144.8</v>
      </c>
      <c r="K69" s="117">
        <v>1.8</v>
      </c>
      <c r="L69" s="117">
        <v>0</v>
      </c>
      <c r="M69" s="118"/>
      <c r="N69" s="122"/>
      <c r="O69" s="122"/>
    </row>
    <row r="70" spans="1:15" ht="15" customHeight="1">
      <c r="A70" s="147">
        <v>63</v>
      </c>
      <c r="B70" s="191"/>
      <c r="C70" s="199"/>
      <c r="D70" s="200"/>
      <c r="E70" s="202"/>
      <c r="F70" s="131">
        <v>189</v>
      </c>
      <c r="G70" s="131">
        <v>66</v>
      </c>
      <c r="H70" s="131" t="s">
        <v>0</v>
      </c>
      <c r="I70" s="117">
        <v>166.5</v>
      </c>
      <c r="J70" s="133">
        <v>98.3</v>
      </c>
      <c r="K70" s="117">
        <v>68.2</v>
      </c>
      <c r="L70" s="117">
        <v>0</v>
      </c>
      <c r="M70" s="118"/>
      <c r="N70" s="122"/>
      <c r="O70" s="122"/>
    </row>
    <row r="71" spans="1:15" ht="15" customHeight="1">
      <c r="A71" s="147">
        <v>64</v>
      </c>
      <c r="B71" s="191"/>
      <c r="C71" s="199"/>
      <c r="D71" s="200"/>
      <c r="E71" s="202"/>
      <c r="F71" s="131">
        <v>503</v>
      </c>
      <c r="G71" s="131">
        <v>64</v>
      </c>
      <c r="H71" s="131" t="s">
        <v>0</v>
      </c>
      <c r="I71" s="117">
        <v>543</v>
      </c>
      <c r="J71" s="133">
        <v>378.7</v>
      </c>
      <c r="K71" s="117">
        <v>60.3</v>
      </c>
      <c r="L71" s="117">
        <v>0</v>
      </c>
      <c r="M71" s="118"/>
      <c r="N71" s="122"/>
      <c r="O71" s="122"/>
    </row>
    <row r="72" spans="1:15" ht="15" customHeight="1">
      <c r="A72" s="147">
        <v>65</v>
      </c>
      <c r="B72" s="192"/>
      <c r="C72" s="199"/>
      <c r="D72" s="200"/>
      <c r="E72" s="203"/>
      <c r="F72" s="131">
        <v>121</v>
      </c>
      <c r="G72" s="131">
        <v>66</v>
      </c>
      <c r="H72" s="131" t="s">
        <v>0</v>
      </c>
      <c r="I72" s="117">
        <v>148.2</v>
      </c>
      <c r="J72" s="133">
        <v>104.3</v>
      </c>
      <c r="K72" s="117">
        <v>43.9</v>
      </c>
      <c r="L72" s="117">
        <v>0</v>
      </c>
      <c r="M72" s="118"/>
      <c r="N72" s="122"/>
      <c r="O72" s="122"/>
    </row>
    <row r="73" spans="1:15" ht="15" customHeight="1">
      <c r="A73" s="148" t="s">
        <v>103</v>
      </c>
      <c r="B73" s="149" t="s">
        <v>104</v>
      </c>
      <c r="C73" s="142"/>
      <c r="D73" s="142"/>
      <c r="E73" s="142"/>
      <c r="F73" s="142"/>
      <c r="G73" s="142"/>
      <c r="H73" s="142"/>
      <c r="I73" s="142"/>
      <c r="J73" s="142"/>
      <c r="K73" s="143">
        <f>SUM(K8:K72)</f>
        <v>1707.8000000000004</v>
      </c>
      <c r="L73" s="142"/>
      <c r="M73" s="142"/>
      <c r="N73" s="142"/>
      <c r="O73" s="142"/>
    </row>
    <row r="74" spans="2:14" ht="15" customHeight="1">
      <c r="B74" s="141"/>
      <c r="J74" s="50"/>
      <c r="K74" s="237"/>
      <c r="L74" s="50"/>
      <c r="M74" s="50"/>
      <c r="N74" s="50"/>
    </row>
    <row r="75" spans="2:14" ht="15" customHeight="1">
      <c r="B75" s="231"/>
      <c r="C75" s="231"/>
      <c r="D75" s="231"/>
      <c r="E75" s="231"/>
      <c r="F75" s="231"/>
      <c r="G75" s="231"/>
      <c r="H75" s="232" t="s">
        <v>103</v>
      </c>
      <c r="I75" s="231"/>
      <c r="J75" s="236" t="s">
        <v>106</v>
      </c>
      <c r="K75" s="236"/>
      <c r="L75" s="236"/>
      <c r="M75" s="236"/>
      <c r="N75" s="236"/>
    </row>
    <row r="76" spans="2:14" ht="15" customHeight="1">
      <c r="B76" s="233" t="s">
        <v>107</v>
      </c>
      <c r="C76" s="234"/>
      <c r="D76" s="234"/>
      <c r="E76" s="231"/>
      <c r="F76" s="231"/>
      <c r="G76" s="231"/>
      <c r="H76" s="232" t="s">
        <v>103</v>
      </c>
      <c r="I76" s="231"/>
      <c r="J76" s="231"/>
      <c r="K76" s="233" t="s">
        <v>108</v>
      </c>
      <c r="L76" s="233"/>
      <c r="M76" s="233"/>
      <c r="N76" s="233"/>
    </row>
    <row r="77" spans="2:14" ht="15" customHeight="1">
      <c r="B77" s="231"/>
      <c r="C77" s="231"/>
      <c r="D77" s="231"/>
      <c r="E77" s="231"/>
      <c r="F77" s="231"/>
      <c r="G77" s="231"/>
      <c r="H77" s="235"/>
      <c r="I77" s="231"/>
      <c r="J77" s="231"/>
      <c r="K77" s="233" t="s">
        <v>109</v>
      </c>
      <c r="L77" s="233"/>
      <c r="M77" s="233"/>
      <c r="N77" s="233"/>
    </row>
    <row r="78" spans="2:14" ht="15" customHeight="1">
      <c r="B78" s="231"/>
      <c r="C78" s="231"/>
      <c r="D78" s="231"/>
      <c r="E78" s="231"/>
      <c r="F78" s="231"/>
      <c r="G78" s="231"/>
      <c r="H78" s="235"/>
      <c r="I78" s="231"/>
      <c r="J78" s="231"/>
      <c r="K78" s="231"/>
      <c r="L78" s="231"/>
      <c r="M78" s="231"/>
      <c r="N78" s="231"/>
    </row>
    <row r="79" spans="2:14" ht="15" customHeight="1">
      <c r="B79" s="231"/>
      <c r="C79" s="231"/>
      <c r="D79" s="231"/>
      <c r="E79" s="231"/>
      <c r="F79" s="231"/>
      <c r="G79" s="231"/>
      <c r="H79" s="235"/>
      <c r="I79" s="231"/>
      <c r="J79" s="231"/>
      <c r="K79" s="231"/>
      <c r="L79" s="231"/>
      <c r="M79" s="231"/>
      <c r="N79" s="231"/>
    </row>
    <row r="80" spans="2:14" ht="15" customHeight="1">
      <c r="B80" s="231"/>
      <c r="C80" s="231"/>
      <c r="D80" s="231"/>
      <c r="E80" s="231"/>
      <c r="F80" s="231"/>
      <c r="G80" s="231"/>
      <c r="H80" s="235"/>
      <c r="I80" s="231"/>
      <c r="J80" s="231"/>
      <c r="K80" s="231"/>
      <c r="L80" s="231"/>
      <c r="M80" s="231"/>
      <c r="N80" s="231"/>
    </row>
    <row r="81" spans="2:14" ht="15" customHeight="1">
      <c r="B81" s="233" t="s">
        <v>110</v>
      </c>
      <c r="C81" s="234"/>
      <c r="D81" s="234"/>
      <c r="E81" s="231"/>
      <c r="F81" s="231"/>
      <c r="G81" s="231"/>
      <c r="H81" s="235"/>
      <c r="I81" s="231"/>
      <c r="J81" s="231"/>
      <c r="K81" s="233" t="s">
        <v>111</v>
      </c>
      <c r="L81" s="233"/>
      <c r="M81" s="233"/>
      <c r="N81" s="233"/>
    </row>
    <row r="82" spans="2:14" ht="15" customHeight="1">
      <c r="B82" s="141"/>
      <c r="M82" s="110"/>
      <c r="N82" s="110"/>
    </row>
    <row r="83" spans="2:14" ht="15" customHeight="1">
      <c r="B83" s="141"/>
      <c r="M83" s="110"/>
      <c r="N83" s="110"/>
    </row>
    <row r="84" spans="2:14" ht="15" customHeight="1">
      <c r="B84" s="141"/>
      <c r="M84" s="110"/>
      <c r="N84" s="110"/>
    </row>
    <row r="85" spans="2:14" ht="15" customHeight="1">
      <c r="B85" s="141"/>
      <c r="M85" s="110"/>
      <c r="N85" s="110"/>
    </row>
    <row r="86" spans="2:14" ht="15" customHeight="1">
      <c r="B86" s="141"/>
      <c r="M86" s="110"/>
      <c r="N86" s="110"/>
    </row>
    <row r="87" spans="2:14" ht="15" customHeight="1">
      <c r="B87" s="141"/>
      <c r="M87" s="110"/>
      <c r="N87" s="110"/>
    </row>
    <row r="88" spans="2:14" ht="15" customHeight="1">
      <c r="B88" s="139"/>
      <c r="M88" s="110"/>
      <c r="N88" s="110"/>
    </row>
    <row r="89" spans="2:14" ht="15" customHeight="1">
      <c r="B89" s="139"/>
      <c r="M89" s="110"/>
      <c r="N89" s="110"/>
    </row>
    <row r="90" spans="2:14" ht="15" customHeight="1">
      <c r="B90" s="139"/>
      <c r="M90" s="110"/>
      <c r="N90" s="110"/>
    </row>
    <row r="91" spans="2:14" ht="15" customHeight="1">
      <c r="B91" s="139"/>
      <c r="M91" s="110"/>
      <c r="N91" s="110"/>
    </row>
    <row r="92" spans="2:14" ht="15" customHeight="1">
      <c r="B92" s="139"/>
      <c r="M92" s="110"/>
      <c r="N92" s="110"/>
    </row>
    <row r="93" spans="2:14" ht="15" customHeight="1">
      <c r="B93" s="139"/>
      <c r="M93" s="110"/>
      <c r="N93" s="110"/>
    </row>
    <row r="94" spans="2:14" ht="15" customHeight="1">
      <c r="B94" s="139"/>
      <c r="M94" s="110"/>
      <c r="N94" s="110"/>
    </row>
    <row r="95" spans="2:14" ht="15" customHeight="1">
      <c r="B95" s="139"/>
      <c r="M95" s="110"/>
      <c r="N95" s="110"/>
    </row>
    <row r="96" spans="2:14" ht="15" customHeight="1">
      <c r="B96" s="139"/>
      <c r="M96" s="110"/>
      <c r="N96" s="110"/>
    </row>
    <row r="97" spans="2:14" ht="15" customHeight="1">
      <c r="B97" s="139"/>
      <c r="M97" s="110"/>
      <c r="N97" s="110"/>
    </row>
    <row r="98" spans="2:14" ht="15" customHeight="1">
      <c r="B98" s="139"/>
      <c r="M98" s="110"/>
      <c r="N98" s="110"/>
    </row>
    <row r="99" spans="2:14" ht="15" customHeight="1">
      <c r="B99" s="139"/>
      <c r="M99" s="110"/>
      <c r="N99" s="110"/>
    </row>
    <row r="100" spans="2:14" ht="15" customHeight="1">
      <c r="B100" s="139"/>
      <c r="M100" s="110"/>
      <c r="N100" s="110"/>
    </row>
    <row r="101" spans="2:14" ht="15" customHeight="1">
      <c r="B101" s="139"/>
      <c r="M101" s="110"/>
      <c r="N101" s="110"/>
    </row>
    <row r="102" spans="2:14" ht="15" customHeight="1">
      <c r="B102" s="139"/>
      <c r="M102" s="110"/>
      <c r="N102" s="110"/>
    </row>
    <row r="103" spans="2:14" ht="15" customHeight="1">
      <c r="B103" s="139"/>
      <c r="M103" s="110"/>
      <c r="N103" s="110"/>
    </row>
    <row r="104" spans="2:14" ht="15" customHeight="1">
      <c r="B104" s="139"/>
      <c r="M104" s="110"/>
      <c r="N104" s="110"/>
    </row>
    <row r="105" spans="2:14" ht="15" customHeight="1">
      <c r="B105" s="139"/>
      <c r="M105" s="110"/>
      <c r="N105" s="110"/>
    </row>
    <row r="106" spans="2:14" ht="15" customHeight="1">
      <c r="B106" s="139"/>
      <c r="M106" s="110"/>
      <c r="N106" s="110"/>
    </row>
    <row r="107" spans="2:14" ht="15" customHeight="1">
      <c r="B107" s="139"/>
      <c r="M107" s="110"/>
      <c r="N107" s="110"/>
    </row>
    <row r="108" spans="2:14" ht="15" customHeight="1">
      <c r="B108" s="139"/>
      <c r="M108" s="110"/>
      <c r="N108" s="110"/>
    </row>
    <row r="109" spans="2:14" ht="15" customHeight="1">
      <c r="B109" s="139"/>
      <c r="M109" s="110"/>
      <c r="N109" s="110"/>
    </row>
    <row r="110" spans="2:14" ht="15" customHeight="1">
      <c r="B110" s="139"/>
      <c r="M110" s="110"/>
      <c r="N110" s="110"/>
    </row>
    <row r="111" spans="2:14" ht="15" customHeight="1">
      <c r="B111" s="139"/>
      <c r="M111" s="110"/>
      <c r="N111" s="110"/>
    </row>
    <row r="112" spans="2:14" ht="15" customHeight="1">
      <c r="B112" s="139"/>
      <c r="M112" s="110"/>
      <c r="N112" s="110"/>
    </row>
    <row r="113" spans="2:14" ht="15" customHeight="1">
      <c r="B113" s="139"/>
      <c r="M113" s="110"/>
      <c r="N113" s="110"/>
    </row>
    <row r="114" spans="2:14" ht="15" customHeight="1">
      <c r="B114" s="139"/>
      <c r="M114" s="110"/>
      <c r="N114" s="110"/>
    </row>
    <row r="115" spans="2:14" ht="15" customHeight="1">
      <c r="B115" s="139"/>
      <c r="M115" s="110"/>
      <c r="N115" s="110"/>
    </row>
    <row r="116" spans="2:14" ht="15" customHeight="1">
      <c r="B116" s="139"/>
      <c r="M116" s="110"/>
      <c r="N116" s="110"/>
    </row>
    <row r="117" spans="2:14" ht="15" customHeight="1">
      <c r="B117" s="139"/>
      <c r="M117" s="110"/>
      <c r="N117" s="110"/>
    </row>
    <row r="118" spans="2:14" ht="15" customHeight="1">
      <c r="B118" s="139"/>
      <c r="M118" s="110"/>
      <c r="N118" s="110"/>
    </row>
    <row r="119" spans="2:14" ht="15" customHeight="1">
      <c r="B119" s="139"/>
      <c r="M119" s="110"/>
      <c r="N119" s="110"/>
    </row>
    <row r="120" spans="2:14" ht="15" customHeight="1">
      <c r="B120" s="139"/>
      <c r="M120" s="110"/>
      <c r="N120" s="110"/>
    </row>
    <row r="121" spans="2:14" ht="15" customHeight="1">
      <c r="B121" s="139"/>
      <c r="M121" s="110"/>
      <c r="N121" s="110"/>
    </row>
    <row r="122" spans="2:14" ht="15" customHeight="1">
      <c r="B122" s="139"/>
      <c r="M122" s="110"/>
      <c r="N122" s="110"/>
    </row>
    <row r="123" spans="2:14" ht="15" customHeight="1">
      <c r="B123" s="139"/>
      <c r="M123" s="110"/>
      <c r="N123" s="110"/>
    </row>
    <row r="124" spans="2:14" ht="15" customHeight="1">
      <c r="B124" s="139"/>
      <c r="M124" s="110"/>
      <c r="N124" s="110"/>
    </row>
    <row r="125" spans="2:14" ht="15" customHeight="1">
      <c r="B125" s="139"/>
      <c r="M125" s="110"/>
      <c r="N125" s="110"/>
    </row>
    <row r="126" spans="2:14" ht="15" customHeight="1">
      <c r="B126" s="139"/>
      <c r="M126" s="110"/>
      <c r="N126" s="110"/>
    </row>
    <row r="127" spans="2:14" ht="15" customHeight="1">
      <c r="B127" s="139"/>
      <c r="M127" s="110"/>
      <c r="N127" s="110"/>
    </row>
    <row r="128" spans="2:14" ht="15" customHeight="1">
      <c r="B128" s="139"/>
      <c r="M128" s="110"/>
      <c r="N128" s="110"/>
    </row>
    <row r="129" spans="2:14" ht="15" customHeight="1">
      <c r="B129" s="139"/>
      <c r="M129" s="110"/>
      <c r="N129" s="110"/>
    </row>
    <row r="130" spans="2:14" ht="15" customHeight="1">
      <c r="B130" s="139"/>
      <c r="M130" s="110"/>
      <c r="N130" s="110"/>
    </row>
    <row r="131" spans="2:14" ht="15" customHeight="1">
      <c r="B131" s="139"/>
      <c r="M131" s="110"/>
      <c r="N131" s="110"/>
    </row>
    <row r="132" spans="2:14" ht="15" customHeight="1">
      <c r="B132" s="139"/>
      <c r="M132" s="110"/>
      <c r="N132" s="110"/>
    </row>
    <row r="133" spans="2:14" ht="15" customHeight="1">
      <c r="B133" s="139"/>
      <c r="M133" s="110"/>
      <c r="N133" s="110"/>
    </row>
    <row r="134" spans="2:14" ht="15" customHeight="1">
      <c r="B134" s="139"/>
      <c r="M134" s="110"/>
      <c r="N134" s="110"/>
    </row>
    <row r="135" spans="2:14" ht="15" customHeight="1">
      <c r="B135" s="139"/>
      <c r="M135" s="110"/>
      <c r="N135" s="110"/>
    </row>
    <row r="136" spans="2:14" ht="15" customHeight="1">
      <c r="B136" s="139"/>
      <c r="M136" s="110"/>
      <c r="N136" s="110"/>
    </row>
    <row r="137" spans="2:14" ht="15" customHeight="1">
      <c r="B137" s="139"/>
      <c r="M137" s="110"/>
      <c r="N137" s="110"/>
    </row>
    <row r="138" spans="2:14" ht="15" customHeight="1">
      <c r="B138" s="139"/>
      <c r="M138" s="110"/>
      <c r="N138" s="110"/>
    </row>
    <row r="139" spans="2:14" ht="15" customHeight="1">
      <c r="B139" s="139"/>
      <c r="M139" s="110"/>
      <c r="N139" s="110"/>
    </row>
    <row r="140" spans="2:14" ht="15" customHeight="1">
      <c r="B140" s="139"/>
      <c r="M140" s="110"/>
      <c r="N140" s="110"/>
    </row>
    <row r="141" ht="15" customHeight="1">
      <c r="B141" s="139"/>
    </row>
    <row r="142" ht="15" customHeight="1">
      <c r="B142" s="139"/>
    </row>
    <row r="143" ht="15" customHeight="1">
      <c r="B143" s="139"/>
    </row>
    <row r="144" ht="15" customHeight="1">
      <c r="B144" s="139"/>
    </row>
    <row r="145" ht="15" customHeight="1">
      <c r="B145" s="139"/>
    </row>
    <row r="146" ht="15" customHeight="1">
      <c r="B146" s="139"/>
    </row>
    <row r="147" ht="15" customHeight="1">
      <c r="B147" s="139"/>
    </row>
    <row r="148" ht="15" customHeight="1">
      <c r="B148" s="139"/>
    </row>
    <row r="149" ht="15" customHeight="1">
      <c r="B149" s="139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mergeCells count="55">
    <mergeCell ref="J75:N75"/>
    <mergeCell ref="B76:D76"/>
    <mergeCell ref="K76:N76"/>
    <mergeCell ref="K77:N77"/>
    <mergeCell ref="B81:D81"/>
    <mergeCell ref="K81:N81"/>
    <mergeCell ref="A1:O1"/>
    <mergeCell ref="A2:O2"/>
    <mergeCell ref="A5:A7"/>
    <mergeCell ref="B5:B7"/>
    <mergeCell ref="C5:D6"/>
    <mergeCell ref="F5:F7"/>
    <mergeCell ref="H5:H7"/>
    <mergeCell ref="I5:L5"/>
    <mergeCell ref="A3:O3"/>
    <mergeCell ref="O5:O7"/>
    <mergeCell ref="I6:I7"/>
    <mergeCell ref="J6:J7"/>
    <mergeCell ref="K6:K7"/>
    <mergeCell ref="L6:L7"/>
    <mergeCell ref="B8:B22"/>
    <mergeCell ref="B23:B27"/>
    <mergeCell ref="F31:F32"/>
    <mergeCell ref="G31:G32"/>
    <mergeCell ref="H31:H32"/>
    <mergeCell ref="G5:G7"/>
    <mergeCell ref="D8:D19"/>
    <mergeCell ref="C8:C19"/>
    <mergeCell ref="G39:G40"/>
    <mergeCell ref="H39:H40"/>
    <mergeCell ref="I43:I44"/>
    <mergeCell ref="E5:E7"/>
    <mergeCell ref="N5:N7"/>
    <mergeCell ref="E8:E22"/>
    <mergeCell ref="M5:M7"/>
    <mergeCell ref="I31:I32"/>
    <mergeCell ref="F39:F40"/>
    <mergeCell ref="C23:C27"/>
    <mergeCell ref="D23:D27"/>
    <mergeCell ref="E23:E27"/>
    <mergeCell ref="F43:F44"/>
    <mergeCell ref="G43:G44"/>
    <mergeCell ref="H43:H44"/>
    <mergeCell ref="G41:G42"/>
    <mergeCell ref="H41:H42"/>
    <mergeCell ref="I39:I40"/>
    <mergeCell ref="F41:F42"/>
    <mergeCell ref="B28:B72"/>
    <mergeCell ref="I41:I42"/>
    <mergeCell ref="F26:F27"/>
    <mergeCell ref="G26:G27"/>
    <mergeCell ref="I26:I27"/>
    <mergeCell ref="C28:C72"/>
    <mergeCell ref="D28:D72"/>
    <mergeCell ref="E28:E72"/>
  </mergeCells>
  <printOptions/>
  <pageMargins left="0.55" right="0.25" top="0.75" bottom="0.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AutoBVT</cp:lastModifiedBy>
  <cp:lastPrinted>2024-03-21T01:28:30Z</cp:lastPrinted>
  <dcterms:created xsi:type="dcterms:W3CDTF">2016-12-19T02:49:37Z</dcterms:created>
  <dcterms:modified xsi:type="dcterms:W3CDTF">2024-06-18T00:43:11Z</dcterms:modified>
  <cp:category/>
  <cp:version/>
  <cp:contentType/>
  <cp:contentStatus/>
</cp:coreProperties>
</file>